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青南病院\診療課\薬局\サーバー保管用\薬局月報\薬局月報H27年度\"/>
    </mc:Choice>
  </mc:AlternateContent>
  <bookViews>
    <workbookView xWindow="0" yWindow="0" windowWidth="15360" windowHeight="77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6" i="1" l="1"/>
  <c r="D44" i="1"/>
  <c r="D43" i="1"/>
  <c r="I39" i="1"/>
  <c r="I38" i="1"/>
  <c r="I36" i="1"/>
  <c r="I35" i="1"/>
  <c r="I33" i="1"/>
  <c r="I32" i="1"/>
  <c r="I30" i="1"/>
  <c r="I29" i="1"/>
  <c r="I27" i="1"/>
  <c r="I41" i="1" s="1"/>
  <c r="J41" i="1" s="1"/>
  <c r="I26" i="1"/>
  <c r="I40" i="1" s="1"/>
  <c r="J40" i="1" s="1"/>
  <c r="I21" i="1"/>
  <c r="I22" i="1" s="1"/>
  <c r="H21" i="1"/>
  <c r="H22" i="1" s="1"/>
  <c r="G21" i="1"/>
  <c r="G22" i="1" s="1"/>
  <c r="F21" i="1"/>
  <c r="F22" i="1" s="1"/>
  <c r="E21" i="1"/>
  <c r="E22" i="1" s="1"/>
  <c r="D21" i="1"/>
  <c r="D22" i="1" s="1"/>
  <c r="C21" i="1"/>
  <c r="C22" i="1" s="1"/>
  <c r="B21" i="1"/>
  <c r="B22" i="1" s="1"/>
  <c r="M11" i="1"/>
  <c r="L11" i="1"/>
  <c r="K11" i="1"/>
  <c r="J11" i="1"/>
  <c r="I11" i="1"/>
  <c r="H11" i="1"/>
  <c r="G11" i="1"/>
  <c r="F11" i="1"/>
  <c r="E11" i="1"/>
  <c r="D11" i="1"/>
  <c r="C11" i="1"/>
  <c r="B11" i="1"/>
  <c r="N11" i="1" s="1"/>
  <c r="N16" i="1" s="1"/>
</calcChain>
</file>

<file path=xl/sharedStrings.xml><?xml version="1.0" encoding="utf-8"?>
<sst xmlns="http://schemas.openxmlformats.org/spreadsheetml/2006/main" count="91" uniqueCount="62">
  <si>
    <t>H27年度</t>
    <rPh sb="3" eb="5">
      <t>ネンド</t>
    </rPh>
    <phoneticPr fontId="3"/>
  </si>
  <si>
    <t>＜薬局業務月報＞</t>
    <rPh sb="1" eb="3">
      <t>ヤッキョク</t>
    </rPh>
    <rPh sb="3" eb="5">
      <t>ギョウム</t>
    </rPh>
    <rPh sb="5" eb="7">
      <t>ゲッポウ</t>
    </rPh>
    <phoneticPr fontId="3"/>
  </si>
  <si>
    <t>☆月内の薬剤発注と納品の状況</t>
    <rPh sb="1" eb="2">
      <t>ゲツ</t>
    </rPh>
    <rPh sb="2" eb="3">
      <t>ナイ</t>
    </rPh>
    <rPh sb="4" eb="6">
      <t>ヤクザイ</t>
    </rPh>
    <rPh sb="6" eb="8">
      <t>ハッチュウ</t>
    </rPh>
    <rPh sb="9" eb="11">
      <t>ノウヒン</t>
    </rPh>
    <rPh sb="12" eb="14">
      <t>ジョウキョウ</t>
    </rPh>
    <phoneticPr fontId="3"/>
  </si>
  <si>
    <t>卸業者</t>
    <rPh sb="0" eb="1">
      <t>オロシ</t>
    </rPh>
    <rPh sb="1" eb="3">
      <t>ギョウシャ</t>
    </rPh>
    <phoneticPr fontId="3"/>
  </si>
  <si>
    <t>4月</t>
    <rPh sb="1" eb="2">
      <t>ガツ</t>
    </rPh>
    <phoneticPr fontId="3"/>
  </si>
  <si>
    <t>5月</t>
    <rPh sb="1" eb="2">
      <t>ガツ</t>
    </rPh>
    <phoneticPr fontId="3"/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</si>
  <si>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</si>
  <si>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</si>
  <si>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</si>
  <si>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</si>
  <si>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</si>
  <si>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</si>
  <si>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</si>
  <si>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</si>
  <si>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</si>
  <si>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</si>
  <si>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東邦薬品</t>
    <rPh sb="0" eb="2">
      <t>トウホウ</t>
    </rPh>
    <rPh sb="2" eb="4">
      <t>ヤクヒン</t>
    </rPh>
    <phoneticPr fontId="3"/>
  </si>
  <si>
    <t>恒和薬品</t>
    <rPh sb="0" eb="1">
      <t>コウ</t>
    </rPh>
    <rPh sb="1" eb="2">
      <t>ワ</t>
    </rPh>
    <rPh sb="2" eb="4">
      <t>ヤクヒン</t>
    </rPh>
    <phoneticPr fontId="3"/>
  </si>
  <si>
    <t>バイタル</t>
    <phoneticPr fontId="3"/>
  </si>
  <si>
    <t>小田島</t>
    <rPh sb="0" eb="3">
      <t>オダシマ</t>
    </rPh>
    <phoneticPr fontId="3"/>
  </si>
  <si>
    <t>青和</t>
    <rPh sb="0" eb="1">
      <t>アオ</t>
    </rPh>
    <rPh sb="1" eb="2">
      <t>ワ</t>
    </rPh>
    <phoneticPr fontId="3"/>
  </si>
  <si>
    <t>沢井</t>
    <rPh sb="0" eb="2">
      <t>サワイ</t>
    </rPh>
    <phoneticPr fontId="3"/>
  </si>
  <si>
    <t>総額</t>
    <rPh sb="0" eb="2">
      <t>ソウガク</t>
    </rPh>
    <phoneticPr fontId="3"/>
  </si>
  <si>
    <t>合計</t>
    <rPh sb="0" eb="2">
      <t>ゴウケイ</t>
    </rPh>
    <phoneticPr fontId="3"/>
  </si>
  <si>
    <t>月平均</t>
    <rPh sb="0" eb="1">
      <t>ツキ</t>
    </rPh>
    <rPh sb="1" eb="3">
      <t>ヘイキン</t>
    </rPh>
    <phoneticPr fontId="3"/>
  </si>
  <si>
    <t>☆後発医薬品採用状況</t>
    <rPh sb="1" eb="3">
      <t>コウハツ</t>
    </rPh>
    <rPh sb="3" eb="6">
      <t>イヤクヒン</t>
    </rPh>
    <rPh sb="6" eb="8">
      <t>サイヨウ</t>
    </rPh>
    <rPh sb="8" eb="10">
      <t>ジョウキョウ</t>
    </rPh>
    <phoneticPr fontId="3"/>
  </si>
  <si>
    <t>新データ</t>
    <rPh sb="0" eb="1">
      <t>シン</t>
    </rPh>
    <phoneticPr fontId="3"/>
  </si>
  <si>
    <t>内服（先発）</t>
    <rPh sb="0" eb="2">
      <t>ナイフク</t>
    </rPh>
    <rPh sb="3" eb="5">
      <t>センパツ</t>
    </rPh>
    <phoneticPr fontId="3"/>
  </si>
  <si>
    <t>内服（後発）</t>
    <rPh sb="0" eb="2">
      <t>ナイフク</t>
    </rPh>
    <rPh sb="3" eb="5">
      <t>コウハツ</t>
    </rPh>
    <phoneticPr fontId="3"/>
  </si>
  <si>
    <t>外用（先発）</t>
    <rPh sb="0" eb="1">
      <t>ソト</t>
    </rPh>
    <rPh sb="1" eb="2">
      <t>ヨウ</t>
    </rPh>
    <rPh sb="3" eb="5">
      <t>センパツ</t>
    </rPh>
    <phoneticPr fontId="3"/>
  </si>
  <si>
    <t>外用（後発）</t>
    <rPh sb="0" eb="1">
      <t>ソト</t>
    </rPh>
    <rPh sb="1" eb="2">
      <t>ヨウ</t>
    </rPh>
    <rPh sb="3" eb="5">
      <t>コウハツ</t>
    </rPh>
    <phoneticPr fontId="3"/>
  </si>
  <si>
    <t>注射（先発）</t>
    <rPh sb="0" eb="2">
      <t>チュウシャ</t>
    </rPh>
    <rPh sb="3" eb="5">
      <t>センパツ</t>
    </rPh>
    <phoneticPr fontId="3"/>
  </si>
  <si>
    <t>注射（後発）</t>
    <rPh sb="0" eb="2">
      <t>チュウシャ</t>
    </rPh>
    <rPh sb="3" eb="5">
      <t>コウハツ</t>
    </rPh>
    <phoneticPr fontId="3"/>
  </si>
  <si>
    <t>採用品目数</t>
    <rPh sb="0" eb="2">
      <t>サイヨウ</t>
    </rPh>
    <rPh sb="2" eb="4">
      <t>ヒンモク</t>
    </rPh>
    <rPh sb="4" eb="5">
      <t>スウ</t>
    </rPh>
    <phoneticPr fontId="3"/>
  </si>
  <si>
    <t>☆後発品（％）</t>
    <rPh sb="1" eb="3">
      <t>コウハツ</t>
    </rPh>
    <rPh sb="3" eb="4">
      <t>シナ</t>
    </rPh>
    <phoneticPr fontId="3"/>
  </si>
  <si>
    <t>☆処方件数の報告</t>
    <rPh sb="1" eb="3">
      <t>ショホウ</t>
    </rPh>
    <rPh sb="3" eb="5">
      <t>ケンスウ</t>
    </rPh>
    <rPh sb="6" eb="8">
      <t>ホウコク</t>
    </rPh>
    <phoneticPr fontId="3"/>
  </si>
  <si>
    <t>週計</t>
    <rPh sb="0" eb="1">
      <t>シュウ</t>
    </rPh>
    <rPh sb="1" eb="2">
      <t>ケイ</t>
    </rPh>
    <phoneticPr fontId="3"/>
  </si>
  <si>
    <t>外来</t>
    <rPh sb="0" eb="2">
      <t>ガイライ</t>
    </rPh>
    <phoneticPr fontId="3"/>
  </si>
  <si>
    <t>入院</t>
    <rPh sb="0" eb="2">
      <t>ニュウイン</t>
    </rPh>
    <phoneticPr fontId="3"/>
  </si>
  <si>
    <t>☆薬剤管理指導業務実績</t>
    <rPh sb="1" eb="3">
      <t>ヤクザイ</t>
    </rPh>
    <rPh sb="3" eb="5">
      <t>カンリ</t>
    </rPh>
    <rPh sb="5" eb="7">
      <t>シドウ</t>
    </rPh>
    <rPh sb="7" eb="9">
      <t>ギョウム</t>
    </rPh>
    <rPh sb="9" eb="11">
      <t>ジッセキ</t>
    </rPh>
    <phoneticPr fontId="3"/>
  </si>
  <si>
    <t>病棟</t>
    <rPh sb="0" eb="2">
      <t>ビョウトウ</t>
    </rPh>
    <phoneticPr fontId="3"/>
  </si>
  <si>
    <t>人数</t>
    <rPh sb="0" eb="2">
      <t>ニンズウ</t>
    </rPh>
    <phoneticPr fontId="3"/>
  </si>
  <si>
    <t>算定件数</t>
    <rPh sb="0" eb="2">
      <t>サンテイ</t>
    </rPh>
    <rPh sb="2" eb="4">
      <t>ケンスウ</t>
    </rPh>
    <phoneticPr fontId="3"/>
  </si>
  <si>
    <t>算定金額</t>
    <rPh sb="0" eb="2">
      <t>サンテイ</t>
    </rPh>
    <rPh sb="2" eb="4">
      <t>キンガク</t>
    </rPh>
    <phoneticPr fontId="3"/>
  </si>
  <si>
    <t>東</t>
    <rPh sb="0" eb="1">
      <t>ヒガシ</t>
    </rPh>
    <phoneticPr fontId="3"/>
  </si>
  <si>
    <t>西</t>
    <rPh sb="0" eb="1">
      <t>ニシ</t>
    </rPh>
    <phoneticPr fontId="3"/>
  </si>
  <si>
    <t>北</t>
    <rPh sb="0" eb="1">
      <t>キタ</t>
    </rPh>
    <phoneticPr fontId="3"/>
  </si>
  <si>
    <t>南</t>
    <rPh sb="0" eb="1">
      <t>ミナミ</t>
    </rPh>
    <phoneticPr fontId="3"/>
  </si>
  <si>
    <t>☆その他薬局所属スタッフの研修等の実施状況</t>
    <rPh sb="3" eb="4">
      <t>タ</t>
    </rPh>
    <rPh sb="4" eb="6">
      <t>ヤッキョク</t>
    </rPh>
    <rPh sb="6" eb="8">
      <t>ショゾク</t>
    </rPh>
    <rPh sb="13" eb="15">
      <t>ケンシュウ</t>
    </rPh>
    <rPh sb="15" eb="16">
      <t>ナド</t>
    </rPh>
    <rPh sb="17" eb="19">
      <t>ジッシ</t>
    </rPh>
    <rPh sb="19" eb="21">
      <t>ジョウキョウ</t>
    </rPh>
    <phoneticPr fontId="3"/>
  </si>
  <si>
    <t>黒沢</t>
    <rPh sb="0" eb="2">
      <t>クロサワ</t>
    </rPh>
    <phoneticPr fontId="3"/>
  </si>
  <si>
    <t>①11/29PCP研究会東北B講演会（盛岡）</t>
    <rPh sb="9" eb="12">
      <t>ケンキュウカイ</t>
    </rPh>
    <rPh sb="12" eb="14">
      <t>トウホク</t>
    </rPh>
    <rPh sb="15" eb="18">
      <t>コウエンカイ</t>
    </rPh>
    <rPh sb="19" eb="21">
      <t>モリオカ</t>
    </rPh>
    <phoneticPr fontId="3"/>
  </si>
  <si>
    <t>梅内</t>
    <rPh sb="0" eb="1">
      <t>ウメ</t>
    </rPh>
    <rPh sb="1" eb="2">
      <t>ナイ</t>
    </rPh>
    <phoneticPr fontId="3"/>
  </si>
  <si>
    <t>①11/17第403回八戸地区病薬</t>
    <phoneticPr fontId="3"/>
  </si>
  <si>
    <t>立花</t>
    <rPh sb="0" eb="2">
      <t>タチバナ</t>
    </rPh>
    <phoneticPr fontId="3"/>
  </si>
  <si>
    <t>①11/29PCP研究会東北B講演会（盛岡）</t>
    <phoneticPr fontId="3"/>
  </si>
  <si>
    <t>☆ミス発生や患者様からの苦情およびご意見などについて</t>
    <rPh sb="3" eb="5">
      <t>ハッセイ</t>
    </rPh>
    <rPh sb="6" eb="8">
      <t>カンジャ</t>
    </rPh>
    <rPh sb="8" eb="9">
      <t>サマ</t>
    </rPh>
    <rPh sb="12" eb="14">
      <t>クジョウ</t>
    </rPh>
    <rPh sb="18" eb="20">
      <t>イケン</t>
    </rPh>
    <phoneticPr fontId="3"/>
  </si>
  <si>
    <t>苦　情</t>
    <rPh sb="0" eb="1">
      <t>ク</t>
    </rPh>
    <rPh sb="2" eb="3">
      <t>ジョウ</t>
    </rPh>
    <phoneticPr fontId="3"/>
  </si>
  <si>
    <t>なし</t>
    <phoneticPr fontId="3"/>
  </si>
  <si>
    <t>ご意見</t>
    <rPh sb="1" eb="3">
      <t>イケン</t>
    </rPh>
    <phoneticPr fontId="3"/>
  </si>
  <si>
    <t>その他</t>
    <rPh sb="2" eb="3">
      <t>タ</t>
    </rPh>
    <phoneticPr fontId="3"/>
  </si>
  <si>
    <t>☆その他の報告事項</t>
    <rPh sb="3" eb="4">
      <t>タ</t>
    </rPh>
    <rPh sb="5" eb="7">
      <t>ホウコク</t>
    </rPh>
    <rPh sb="7" eb="9">
      <t>ジコウ</t>
    </rPh>
    <phoneticPr fontId="3"/>
  </si>
  <si>
    <t>①新規採用（規格追加）品目：クエチアピン錠（200）、インヴェガ錠（9mg）、②薬剤管理指導対象者1名、包括病棟へ移動</t>
    <rPh sb="1" eb="3">
      <t>シンキ</t>
    </rPh>
    <rPh sb="3" eb="5">
      <t>サイヨウ</t>
    </rPh>
    <rPh sb="6" eb="8">
      <t>キカク</t>
    </rPh>
    <rPh sb="8" eb="10">
      <t>ツイカ</t>
    </rPh>
    <rPh sb="11" eb="13">
      <t>ヒンモク</t>
    </rPh>
    <rPh sb="20" eb="21">
      <t>ジョウ</t>
    </rPh>
    <rPh sb="32" eb="33">
      <t>ジョウ</t>
    </rPh>
    <rPh sb="40" eb="42">
      <t>ヤクザイ</t>
    </rPh>
    <rPh sb="42" eb="44">
      <t>カンリ</t>
    </rPh>
    <rPh sb="44" eb="46">
      <t>シドウ</t>
    </rPh>
    <rPh sb="46" eb="49">
      <t>タイショウシャ</t>
    </rPh>
    <rPh sb="50" eb="51">
      <t>メイ</t>
    </rPh>
    <rPh sb="52" eb="54">
      <t>ホウカツ</t>
    </rPh>
    <rPh sb="54" eb="56">
      <t>ビョウトウ</t>
    </rPh>
    <rPh sb="57" eb="59">
      <t>イドウ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</si>
</sst>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[Red]\-#,##0.0"/>
    <numFmt numFmtId="177" formatCode="0.0"/>
  </numFmts>
  <fonts count="13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48"/>
      <name val="ＭＳ Ｐゴシック"/>
      <family val="3"/>
      <charset val="128"/>
    </font>
    <font>
      <sz val="11"/>
      <color rgb="FF0070C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0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104">
    <xf numFmtId="0" fontId="0" fillId="0" borderId="0" xfId="0">
      <alignment vertical="center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/>
    <xf numFmtId="0" fontId="0" fillId="0" borderId="1" xfId="0" applyBorder="1" applyAlignment="1"/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vertical="top" wrapText="1"/>
    </xf>
    <xf numFmtId="38" fontId="0" fillId="0" borderId="1" xfId="2" applyFont="1" applyBorder="1" applyAlignment="1">
      <alignment horizontal="right"/>
    </xf>
    <xf numFmtId="38" fontId="0" fillId="0" borderId="1" xfId="2" applyFont="1" applyBorder="1" applyAlignment="1"/>
    <xf numFmtId="38" fontId="0" fillId="0" borderId="1" xfId="1" applyNumberFormat="1" applyFont="1" applyBorder="1" applyAlignment="1"/>
    <xf numFmtId="38" fontId="0" fillId="0" borderId="1" xfId="1" applyNumberFormat="1" applyFont="1" applyBorder="1" applyAlignment="1">
      <alignment horizontal="right"/>
    </xf>
    <xf numFmtId="38" fontId="0" fillId="0" borderId="0" xfId="2" applyFont="1" applyAlignment="1"/>
    <xf numFmtId="38" fontId="0" fillId="0" borderId="1" xfId="0" applyNumberFormat="1" applyBorder="1" applyAlignment="1">
      <alignment horizontal="right"/>
    </xf>
    <xf numFmtId="38" fontId="0" fillId="0" borderId="0" xfId="0" applyNumberFormat="1" applyAlignment="1"/>
    <xf numFmtId="0" fontId="0" fillId="0" borderId="2" xfId="0" applyBorder="1" applyAlignment="1"/>
    <xf numFmtId="38" fontId="0" fillId="0" borderId="0" xfId="0" applyNumberFormat="1" applyBorder="1" applyAlignment="1">
      <alignment horizontal="right"/>
    </xf>
    <xf numFmtId="0" fontId="0" fillId="0" borderId="1" xfId="0" applyFill="1" applyBorder="1" applyAlignment="1"/>
    <xf numFmtId="0" fontId="6" fillId="0" borderId="1" xfId="0" applyFont="1" applyFill="1" applyBorder="1" applyAlignment="1"/>
    <xf numFmtId="0" fontId="7" fillId="0" borderId="1" xfId="0" applyFont="1" applyBorder="1" applyAlignment="1"/>
    <xf numFmtId="38" fontId="6" fillId="0" borderId="1" xfId="0" applyNumberFormat="1" applyFont="1" applyBorder="1" applyAlignment="1">
      <alignment horizontal="right"/>
    </xf>
    <xf numFmtId="0" fontId="6" fillId="0" borderId="1" xfId="0" applyFont="1" applyBorder="1" applyAlignment="1"/>
    <xf numFmtId="176" fontId="6" fillId="0" borderId="1" xfId="0" applyNumberFormat="1" applyFont="1" applyBorder="1" applyAlignment="1">
      <alignment horizontal="right"/>
    </xf>
    <xf numFmtId="0" fontId="0" fillId="0" borderId="3" xfId="0" applyBorder="1" applyAlignment="1"/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0" fillId="0" borderId="7" xfId="0" applyBorder="1" applyAlignment="1"/>
    <xf numFmtId="0" fontId="0" fillId="0" borderId="8" xfId="0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0" fillId="0" borderId="12" xfId="0" applyBorder="1" applyAlignment="1"/>
    <xf numFmtId="0" fontId="0" fillId="0" borderId="13" xfId="0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0" fillId="0" borderId="17" xfId="0" applyBorder="1" applyAlignment="1"/>
    <xf numFmtId="0" fontId="0" fillId="0" borderId="18" xfId="0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22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4" xfId="0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/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2" fillId="0" borderId="27" xfId="0" applyFont="1" applyBorder="1" applyAlignment="1">
      <alignment horizontal="center"/>
    </xf>
    <xf numFmtId="177" fontId="0" fillId="0" borderId="0" xfId="0" applyNumberFormat="1" applyAlignment="1"/>
    <xf numFmtId="0" fontId="0" fillId="0" borderId="0" xfId="0" applyFill="1" applyBorder="1" applyAlignment="1">
      <alignment horizontal="left"/>
    </xf>
    <xf numFmtId="0" fontId="11" fillId="0" borderId="13" xfId="0" applyFont="1" applyBorder="1" applyAlignment="1">
      <alignment horizontal="center"/>
    </xf>
    <xf numFmtId="0" fontId="11" fillId="0" borderId="28" xfId="0" applyFont="1" applyBorder="1" applyAlignment="1">
      <alignment horizontal="center"/>
    </xf>
    <xf numFmtId="0" fontId="12" fillId="0" borderId="29" xfId="0" applyFont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26" xfId="0" applyBorder="1" applyAlignment="1"/>
    <xf numFmtId="0" fontId="0" fillId="0" borderId="27" xfId="0" applyBorder="1" applyAlignment="1"/>
    <xf numFmtId="0" fontId="0" fillId="0" borderId="30" xfId="0" applyFill="1" applyBorder="1" applyAlignment="1">
      <alignment horizontal="center"/>
    </xf>
    <xf numFmtId="0" fontId="0" fillId="0" borderId="1" xfId="0" applyBorder="1" applyAlignment="1">
      <alignment horizontal="right"/>
    </xf>
    <xf numFmtId="38" fontId="0" fillId="0" borderId="31" xfId="2" applyFont="1" applyBorder="1" applyAlignment="1"/>
    <xf numFmtId="0" fontId="0" fillId="0" borderId="31" xfId="0" applyBorder="1" applyAlignment="1"/>
    <xf numFmtId="0" fontId="0" fillId="0" borderId="13" xfId="0" applyFill="1" applyBorder="1" applyAlignment="1">
      <alignment horizontal="center"/>
    </xf>
    <xf numFmtId="0" fontId="0" fillId="0" borderId="28" xfId="0" applyBorder="1" applyAlignment="1"/>
    <xf numFmtId="0" fontId="0" fillId="0" borderId="29" xfId="0" applyBorder="1" applyAlignment="1"/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left" vertical="top" wrapText="1"/>
    </xf>
    <xf numFmtId="0" fontId="0" fillId="0" borderId="26" xfId="0" applyBorder="1" applyAlignment="1">
      <alignment wrapText="1"/>
    </xf>
    <xf numFmtId="0" fontId="0" fillId="0" borderId="27" xfId="0" applyBorder="1" applyAlignment="1">
      <alignment wrapText="1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left" vertical="top" wrapText="1"/>
    </xf>
    <xf numFmtId="0" fontId="0" fillId="0" borderId="34" xfId="0" applyBorder="1" applyAlignment="1">
      <alignment horizontal="left" vertical="top" wrapText="1"/>
    </xf>
    <xf numFmtId="0" fontId="0" fillId="0" borderId="35" xfId="0" applyBorder="1" applyAlignment="1">
      <alignment horizontal="left" vertical="top" wrapText="1"/>
    </xf>
    <xf numFmtId="0" fontId="0" fillId="0" borderId="28" xfId="0" applyBorder="1" applyAlignment="1">
      <alignment horizontal="left" vertical="top" wrapText="1"/>
    </xf>
    <xf numFmtId="0" fontId="0" fillId="0" borderId="28" xfId="0" applyBorder="1" applyAlignment="1">
      <alignment wrapText="1"/>
    </xf>
    <xf numFmtId="0" fontId="0" fillId="0" borderId="29" xfId="0" applyBorder="1" applyAlignment="1">
      <alignment wrapText="1"/>
    </xf>
    <xf numFmtId="0" fontId="0" fillId="0" borderId="36" xfId="0" applyBorder="1" applyAlignment="1">
      <alignment horizontal="left" vertical="top" wrapText="1"/>
    </xf>
    <xf numFmtId="0" fontId="0" fillId="0" borderId="37" xfId="0" applyBorder="1" applyAlignment="1">
      <alignment wrapText="1"/>
    </xf>
    <xf numFmtId="0" fontId="0" fillId="0" borderId="38" xfId="0" applyBorder="1" applyAlignment="1">
      <alignment wrapText="1"/>
    </xf>
    <xf numFmtId="0" fontId="0" fillId="0" borderId="30" xfId="0" applyBorder="1" applyAlignment="1">
      <alignment horizontal="center"/>
    </xf>
    <xf numFmtId="0" fontId="0" fillId="0" borderId="1" xfId="0" applyBorder="1" applyAlignment="1">
      <alignment horizontal="left" vertical="top"/>
    </xf>
    <xf numFmtId="0" fontId="0" fillId="0" borderId="1" xfId="0" applyBorder="1" applyAlignment="1"/>
    <xf numFmtId="0" fontId="0" fillId="0" borderId="31" xfId="0" applyBorder="1" applyAlignment="1"/>
    <xf numFmtId="0" fontId="0" fillId="0" borderId="28" xfId="0" applyBorder="1" applyAlignment="1">
      <alignment horizontal="left" vertical="top"/>
    </xf>
    <xf numFmtId="0" fontId="0" fillId="0" borderId="28" xfId="0" applyBorder="1" applyAlignment="1"/>
    <xf numFmtId="0" fontId="0" fillId="0" borderId="29" xfId="0" applyBorder="1" applyAlignment="1"/>
    <xf numFmtId="0" fontId="0" fillId="0" borderId="39" xfId="0" applyBorder="1" applyAlignment="1">
      <alignment horizontal="left" vertical="top" wrapText="1"/>
    </xf>
    <xf numFmtId="0" fontId="0" fillId="0" borderId="40" xfId="0" applyBorder="1" applyAlignment="1">
      <alignment horizontal="left" vertical="top" wrapText="1"/>
    </xf>
    <xf numFmtId="0" fontId="0" fillId="0" borderId="41" xfId="0" applyBorder="1" applyAlignment="1">
      <alignment horizontal="left" vertical="top" wrapText="1"/>
    </xf>
    <xf numFmtId="0" fontId="0" fillId="0" borderId="42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22" xfId="0" applyBorder="1" applyAlignment="1">
      <alignment horizontal="left" vertical="top" wrapText="1"/>
    </xf>
    <xf numFmtId="0" fontId="0" fillId="0" borderId="43" xfId="0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0" fillId="0" borderId="21" xfId="0" applyBorder="1" applyAlignment="1">
      <alignment horizontal="left" vertical="top" wrapText="1"/>
    </xf>
  </cellXfs>
  <cellStyles count="3">
    <cellStyle name="桁区切り" xfId="2" builtinId="6"/>
    <cellStyle name="桁区切り [0.00]" xfId="1" builtinId="3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7"/>
  <sheetViews>
    <sheetView tabSelected="1" topLeftCell="A46" workbookViewId="0">
      <selection activeCell="A60" sqref="A60:I67"/>
    </sheetView>
  </sheetViews>
  <sheetFormatPr defaultRowHeight="13.5"/>
  <cols>
    <col min="1" max="1" width="11.25" style="2" customWidth="1"/>
    <col min="2" max="2" width="10.5" style="2" customWidth="1"/>
    <col min="3" max="3" width="9.75" style="2" customWidth="1"/>
    <col min="4" max="5" width="10.25" style="2" bestFit="1" customWidth="1"/>
    <col min="6" max="6" width="9.875" style="2" customWidth="1"/>
    <col min="7" max="10" width="10.25" style="2" bestFit="1" customWidth="1"/>
    <col min="11" max="12" width="9.25" style="2" bestFit="1" customWidth="1"/>
    <col min="13" max="13" width="10.25" style="2" bestFit="1" customWidth="1"/>
    <col min="14" max="14" width="11.375" style="2" bestFit="1" customWidth="1"/>
    <col min="15" max="16384" width="9" style="2"/>
  </cols>
  <sheetData>
    <row r="1" spans="1:14">
      <c r="A1" s="1" t="s">
        <v>0</v>
      </c>
      <c r="C1" s="3" t="s">
        <v>1</v>
      </c>
      <c r="D1" s="4"/>
      <c r="E1" s="4"/>
      <c r="F1" s="4"/>
      <c r="G1" s="5"/>
      <c r="H1" s="5"/>
      <c r="I1" s="5"/>
      <c r="J1" s="5"/>
      <c r="K1" s="5"/>
      <c r="L1" s="5"/>
    </row>
    <row r="2" spans="1:14">
      <c r="C2" s="4"/>
      <c r="D2" s="4"/>
      <c r="E2" s="4"/>
      <c r="F2" s="4"/>
    </row>
    <row r="3" spans="1:14">
      <c r="A3" s="2" t="s">
        <v>2</v>
      </c>
    </row>
    <row r="4" spans="1:14">
      <c r="A4" s="6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7" t="s">
        <v>9</v>
      </c>
      <c r="H4" s="7" t="s">
        <v>10</v>
      </c>
      <c r="I4" s="7" t="s">
        <v>11</v>
      </c>
      <c r="J4" s="7" t="s">
        <v>12</v>
      </c>
      <c r="K4" s="7" t="s">
        <v>13</v>
      </c>
      <c r="L4" s="7" t="s">
        <v>14</v>
      </c>
      <c r="M4" s="7" t="s">
        <v>15</v>
      </c>
    </row>
    <row r="5" spans="1:14">
      <c r="A5" s="8" t="s">
        <v>16</v>
      </c>
      <c r="B5" s="9">
        <v>6437981</v>
      </c>
      <c r="C5" s="9">
        <v>7196083</v>
      </c>
      <c r="D5" s="10">
        <v>7222415</v>
      </c>
      <c r="E5" s="11">
        <v>6836167</v>
      </c>
      <c r="F5" s="10">
        <v>7301905</v>
      </c>
      <c r="G5" s="10">
        <v>6979219</v>
      </c>
      <c r="H5" s="10">
        <v>6648503</v>
      </c>
      <c r="I5" s="10">
        <v>7916674</v>
      </c>
      <c r="J5" s="10"/>
      <c r="K5" s="10"/>
      <c r="L5" s="10"/>
      <c r="M5" s="10"/>
    </row>
    <row r="6" spans="1:14">
      <c r="A6" s="6" t="s">
        <v>17</v>
      </c>
      <c r="B6" s="9">
        <v>4019569</v>
      </c>
      <c r="C6" s="9">
        <v>3207225</v>
      </c>
      <c r="D6" s="10">
        <v>3420710</v>
      </c>
      <c r="E6" s="12">
        <v>3526987</v>
      </c>
      <c r="F6" s="10">
        <v>3561507</v>
      </c>
      <c r="G6" s="10">
        <v>4237480</v>
      </c>
      <c r="H6" s="10">
        <v>3529872</v>
      </c>
      <c r="I6" s="10">
        <v>5076913</v>
      </c>
      <c r="J6" s="10"/>
      <c r="K6" s="10"/>
      <c r="L6" s="10"/>
      <c r="M6" s="10"/>
    </row>
    <row r="7" spans="1:14">
      <c r="A7" s="6" t="s">
        <v>18</v>
      </c>
      <c r="B7" s="9">
        <v>1140776</v>
      </c>
      <c r="C7" s="13">
        <v>926165</v>
      </c>
      <c r="D7" s="10">
        <v>1168587</v>
      </c>
      <c r="E7" s="11">
        <v>1333001</v>
      </c>
      <c r="F7" s="10">
        <v>819412</v>
      </c>
      <c r="G7" s="10">
        <v>1368971</v>
      </c>
      <c r="H7" s="10">
        <v>1212608</v>
      </c>
      <c r="I7" s="10">
        <v>1490511</v>
      </c>
      <c r="J7" s="10"/>
      <c r="K7" s="10"/>
      <c r="L7" s="10"/>
      <c r="M7" s="10"/>
    </row>
    <row r="8" spans="1:14">
      <c r="A8" s="6" t="s">
        <v>19</v>
      </c>
      <c r="B8" s="9">
        <v>797520</v>
      </c>
      <c r="C8" s="9">
        <v>677859</v>
      </c>
      <c r="D8" s="10">
        <v>865108</v>
      </c>
      <c r="E8" s="11">
        <v>765400</v>
      </c>
      <c r="F8" s="10">
        <v>646473</v>
      </c>
      <c r="G8" s="10">
        <v>932313</v>
      </c>
      <c r="H8" s="10">
        <v>730869</v>
      </c>
      <c r="I8" s="10">
        <v>1054282</v>
      </c>
      <c r="J8" s="10"/>
      <c r="K8" s="10"/>
      <c r="L8" s="10"/>
      <c r="M8" s="10"/>
    </row>
    <row r="9" spans="1:14">
      <c r="A9" s="6" t="s">
        <v>20</v>
      </c>
      <c r="B9" s="9">
        <v>1146195</v>
      </c>
      <c r="C9" s="9">
        <v>1043355</v>
      </c>
      <c r="D9" s="10">
        <v>1259541</v>
      </c>
      <c r="E9" s="11">
        <v>1178512</v>
      </c>
      <c r="F9" s="10">
        <v>1098369</v>
      </c>
      <c r="G9" s="10">
        <v>1231930</v>
      </c>
      <c r="H9" s="10">
        <v>1320480</v>
      </c>
      <c r="I9" s="10">
        <v>1136794</v>
      </c>
      <c r="J9" s="10"/>
      <c r="K9" s="10"/>
      <c r="L9" s="10"/>
      <c r="M9" s="10"/>
    </row>
    <row r="10" spans="1:14">
      <c r="A10" s="6" t="s">
        <v>21</v>
      </c>
      <c r="B10" s="9">
        <v>54864</v>
      </c>
      <c r="C10" s="9">
        <v>54086</v>
      </c>
      <c r="D10" s="10">
        <v>53892</v>
      </c>
      <c r="E10" s="11">
        <v>63612</v>
      </c>
      <c r="F10" s="10">
        <v>41072</v>
      </c>
      <c r="G10" s="10">
        <v>25164</v>
      </c>
      <c r="H10" s="10">
        <v>51774</v>
      </c>
      <c r="I10" s="10">
        <v>61722</v>
      </c>
      <c r="J10" s="10"/>
      <c r="K10" s="10"/>
      <c r="L10" s="10"/>
      <c r="M10" s="10"/>
      <c r="N10" s="2" t="s">
        <v>22</v>
      </c>
    </row>
    <row r="11" spans="1:14">
      <c r="A11" s="6" t="s">
        <v>23</v>
      </c>
      <c r="B11" s="14">
        <f>SUM(B5:B10)</f>
        <v>13596905</v>
      </c>
      <c r="C11" s="14">
        <f>SUM(C5:C10)</f>
        <v>13104773</v>
      </c>
      <c r="D11" s="14">
        <f t="shared" ref="D11:M11" si="0">SUM(D5:D10)</f>
        <v>13990253</v>
      </c>
      <c r="E11" s="14">
        <f t="shared" si="0"/>
        <v>13703679</v>
      </c>
      <c r="F11" s="14">
        <f t="shared" si="0"/>
        <v>13468738</v>
      </c>
      <c r="G11" s="14">
        <f t="shared" si="0"/>
        <v>14775077</v>
      </c>
      <c r="H11" s="14">
        <f t="shared" si="0"/>
        <v>13494106</v>
      </c>
      <c r="I11" s="14">
        <f t="shared" si="0"/>
        <v>16736896</v>
      </c>
      <c r="J11" s="14">
        <f t="shared" si="0"/>
        <v>0</v>
      </c>
      <c r="K11" s="14">
        <f t="shared" si="0"/>
        <v>0</v>
      </c>
      <c r="L11" s="14">
        <f t="shared" si="0"/>
        <v>0</v>
      </c>
      <c r="M11" s="14">
        <f t="shared" si="0"/>
        <v>0</v>
      </c>
      <c r="N11" s="15">
        <f>SUM(B11:M11)</f>
        <v>112870427</v>
      </c>
    </row>
    <row r="12" spans="1:14">
      <c r="A12" s="16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2" t="s">
        <v>24</v>
      </c>
    </row>
    <row r="13" spans="1:14">
      <c r="A13" s="16" t="s">
        <v>25</v>
      </c>
      <c r="B13" s="17"/>
      <c r="C13" s="17"/>
      <c r="D13" s="17"/>
      <c r="E13" s="17"/>
      <c r="F13" s="17" t="s">
        <v>26</v>
      </c>
      <c r="G13" s="17"/>
      <c r="H13" s="17"/>
      <c r="I13" s="17"/>
      <c r="J13" s="17"/>
      <c r="K13" s="17"/>
      <c r="L13" s="17"/>
      <c r="M13" s="17"/>
    </row>
    <row r="14" spans="1:14">
      <c r="A14" s="16"/>
      <c r="B14" s="7" t="s">
        <v>4</v>
      </c>
      <c r="C14" s="7" t="s">
        <v>5</v>
      </c>
      <c r="D14" s="7" t="s">
        <v>6</v>
      </c>
      <c r="E14" s="7" t="s">
        <v>7</v>
      </c>
      <c r="F14" s="7" t="s">
        <v>8</v>
      </c>
      <c r="G14" s="7" t="s">
        <v>9</v>
      </c>
      <c r="H14" s="7" t="s">
        <v>10</v>
      </c>
      <c r="I14" s="7" t="s">
        <v>11</v>
      </c>
      <c r="J14" s="7" t="s">
        <v>12</v>
      </c>
      <c r="K14" s="7" t="s">
        <v>13</v>
      </c>
      <c r="L14" s="7" t="s">
        <v>14</v>
      </c>
      <c r="M14" s="7" t="s">
        <v>15</v>
      </c>
    </row>
    <row r="15" spans="1:14">
      <c r="A15" s="18" t="s">
        <v>27</v>
      </c>
      <c r="B15" s="6">
        <v>246</v>
      </c>
      <c r="C15" s="14">
        <v>247</v>
      </c>
      <c r="D15" s="14">
        <v>249</v>
      </c>
      <c r="E15" s="14">
        <v>250</v>
      </c>
      <c r="F15" s="14">
        <v>254</v>
      </c>
      <c r="G15" s="14">
        <v>257</v>
      </c>
      <c r="H15" s="14">
        <v>257</v>
      </c>
      <c r="I15" s="14">
        <v>258</v>
      </c>
      <c r="J15" s="14"/>
      <c r="K15" s="14"/>
      <c r="L15" s="14"/>
      <c r="M15" s="6"/>
    </row>
    <row r="16" spans="1:14">
      <c r="A16" s="19" t="s">
        <v>28</v>
      </c>
      <c r="B16" s="20">
        <v>136</v>
      </c>
      <c r="C16" s="21">
        <v>136</v>
      </c>
      <c r="D16" s="22">
        <v>136</v>
      </c>
      <c r="E16" s="21">
        <v>136</v>
      </c>
      <c r="F16" s="21">
        <v>125</v>
      </c>
      <c r="G16" s="21">
        <v>126</v>
      </c>
      <c r="H16" s="21">
        <v>127</v>
      </c>
      <c r="I16" s="21">
        <v>128</v>
      </c>
      <c r="J16" s="21"/>
      <c r="K16" s="21"/>
      <c r="L16" s="21"/>
      <c r="M16" s="6"/>
      <c r="N16" s="13">
        <f>N11/12</f>
        <v>9405868.916666666</v>
      </c>
    </row>
    <row r="17" spans="1:14">
      <c r="A17" s="18" t="s">
        <v>29</v>
      </c>
      <c r="B17" s="6">
        <v>45</v>
      </c>
      <c r="C17" s="14">
        <v>45</v>
      </c>
      <c r="D17" s="6">
        <v>45</v>
      </c>
      <c r="E17" s="14">
        <v>45</v>
      </c>
      <c r="F17" s="14">
        <v>46</v>
      </c>
      <c r="G17" s="14">
        <v>46</v>
      </c>
      <c r="H17" s="14">
        <v>46</v>
      </c>
      <c r="I17" s="14">
        <v>46</v>
      </c>
      <c r="J17" s="14"/>
      <c r="K17" s="14"/>
      <c r="L17" s="14"/>
      <c r="M17" s="6"/>
      <c r="N17" s="13"/>
    </row>
    <row r="18" spans="1:14">
      <c r="A18" s="19" t="s">
        <v>30</v>
      </c>
      <c r="B18" s="20">
        <v>48</v>
      </c>
      <c r="C18" s="21">
        <v>48</v>
      </c>
      <c r="D18" s="21">
        <v>48</v>
      </c>
      <c r="E18" s="21">
        <v>48</v>
      </c>
      <c r="F18" s="21">
        <v>45</v>
      </c>
      <c r="G18" s="21">
        <v>45</v>
      </c>
      <c r="H18" s="21">
        <v>45</v>
      </c>
      <c r="I18" s="21">
        <v>45</v>
      </c>
      <c r="J18" s="21"/>
      <c r="K18" s="21"/>
      <c r="L18" s="21"/>
      <c r="M18" s="6"/>
    </row>
    <row r="19" spans="1:14">
      <c r="A19" s="18" t="s">
        <v>31</v>
      </c>
      <c r="B19" s="6">
        <v>68</v>
      </c>
      <c r="C19" s="14">
        <v>69</v>
      </c>
      <c r="D19" s="14">
        <v>71</v>
      </c>
      <c r="E19" s="14">
        <v>72</v>
      </c>
      <c r="F19" s="14">
        <v>71</v>
      </c>
      <c r="G19" s="14">
        <v>71</v>
      </c>
      <c r="H19" s="14">
        <v>71</v>
      </c>
      <c r="I19" s="14">
        <v>71</v>
      </c>
      <c r="J19" s="14"/>
      <c r="K19" s="14"/>
      <c r="L19" s="14"/>
      <c r="M19" s="6"/>
    </row>
    <row r="20" spans="1:14">
      <c r="A20" s="19" t="s">
        <v>32</v>
      </c>
      <c r="B20" s="20">
        <v>21</v>
      </c>
      <c r="C20" s="21">
        <v>22</v>
      </c>
      <c r="D20" s="21">
        <v>22</v>
      </c>
      <c r="E20" s="21">
        <v>22</v>
      </c>
      <c r="F20" s="21">
        <v>21</v>
      </c>
      <c r="G20" s="21">
        <v>21</v>
      </c>
      <c r="H20" s="21">
        <v>22</v>
      </c>
      <c r="I20" s="21">
        <v>22</v>
      </c>
      <c r="J20" s="21"/>
      <c r="K20" s="21"/>
      <c r="L20" s="21"/>
      <c r="M20" s="6"/>
      <c r="N20" s="15"/>
    </row>
    <row r="21" spans="1:14">
      <c r="A21" s="18" t="s">
        <v>33</v>
      </c>
      <c r="B21" s="14">
        <f t="shared" ref="B21:I21" si="1">SUM(B15:B20)</f>
        <v>564</v>
      </c>
      <c r="C21" s="14">
        <f t="shared" si="1"/>
        <v>567</v>
      </c>
      <c r="D21" s="14">
        <f t="shared" si="1"/>
        <v>571</v>
      </c>
      <c r="E21" s="14">
        <f t="shared" si="1"/>
        <v>573</v>
      </c>
      <c r="F21" s="14">
        <f t="shared" si="1"/>
        <v>562</v>
      </c>
      <c r="G21" s="14">
        <f t="shared" si="1"/>
        <v>566</v>
      </c>
      <c r="H21" s="14">
        <f t="shared" si="1"/>
        <v>568</v>
      </c>
      <c r="I21" s="14">
        <f t="shared" si="1"/>
        <v>570</v>
      </c>
      <c r="J21" s="14"/>
      <c r="K21" s="14"/>
      <c r="L21" s="14"/>
      <c r="M21" s="6"/>
    </row>
    <row r="22" spans="1:14">
      <c r="A22" s="6" t="s">
        <v>34</v>
      </c>
      <c r="B22" s="23">
        <f t="shared" ref="B22:I22" si="2">(B16+B18+B20)/B21*100</f>
        <v>36.347517730496456</v>
      </c>
      <c r="C22" s="23">
        <f t="shared" si="2"/>
        <v>36.331569664902993</v>
      </c>
      <c r="D22" s="23">
        <f t="shared" si="2"/>
        <v>36.077057793345006</v>
      </c>
      <c r="E22" s="23">
        <f t="shared" si="2"/>
        <v>35.951134380453752</v>
      </c>
      <c r="F22" s="23">
        <f t="shared" si="2"/>
        <v>33.985765124555165</v>
      </c>
      <c r="G22" s="23">
        <f t="shared" si="2"/>
        <v>33.922261484098939</v>
      </c>
      <c r="H22" s="23">
        <f t="shared" si="2"/>
        <v>34.154929577464785</v>
      </c>
      <c r="I22" s="23">
        <f t="shared" si="2"/>
        <v>34.210526315789473</v>
      </c>
      <c r="J22" s="23"/>
      <c r="K22" s="23"/>
      <c r="L22" s="23"/>
      <c r="M22" s="6"/>
      <c r="N22" s="15"/>
    </row>
    <row r="24" spans="1:14" ht="14.25" thickBot="1">
      <c r="A24" s="2" t="s">
        <v>35</v>
      </c>
    </row>
    <row r="25" spans="1:14" ht="14.25" thickBot="1">
      <c r="A25" s="24"/>
      <c r="B25" s="25">
        <v>1</v>
      </c>
      <c r="C25" s="26">
        <v>2</v>
      </c>
      <c r="D25" s="25">
        <v>3</v>
      </c>
      <c r="E25" s="26">
        <v>4</v>
      </c>
      <c r="F25" s="25">
        <v>5</v>
      </c>
      <c r="G25" s="25">
        <v>6</v>
      </c>
      <c r="H25" s="27">
        <v>7</v>
      </c>
      <c r="I25" s="28" t="s">
        <v>36</v>
      </c>
    </row>
    <row r="26" spans="1:14">
      <c r="A26" s="29" t="s">
        <v>37</v>
      </c>
      <c r="B26" s="30">
        <v>0</v>
      </c>
      <c r="C26" s="31">
        <v>42</v>
      </c>
      <c r="D26" s="30">
        <v>0</v>
      </c>
      <c r="E26" s="31">
        <v>58</v>
      </c>
      <c r="F26" s="30">
        <v>38</v>
      </c>
      <c r="G26" s="30">
        <v>27</v>
      </c>
      <c r="H26" s="32">
        <v>29</v>
      </c>
      <c r="I26" s="33">
        <f>SUM(B26:H26)</f>
        <v>194</v>
      </c>
    </row>
    <row r="27" spans="1:14" ht="14.25" thickBot="1">
      <c r="A27" s="34" t="s">
        <v>38</v>
      </c>
      <c r="B27" s="35">
        <v>0</v>
      </c>
      <c r="C27" s="36">
        <v>33</v>
      </c>
      <c r="D27" s="35">
        <v>23</v>
      </c>
      <c r="E27" s="36">
        <v>37</v>
      </c>
      <c r="F27" s="35">
        <v>42</v>
      </c>
      <c r="G27" s="35">
        <v>32</v>
      </c>
      <c r="H27" s="37">
        <v>34</v>
      </c>
      <c r="I27" s="38">
        <f>SUM(B27:H27)</f>
        <v>201</v>
      </c>
    </row>
    <row r="28" spans="1:14" ht="14.25" thickBot="1">
      <c r="A28" s="39"/>
      <c r="B28" s="25">
        <v>8</v>
      </c>
      <c r="C28" s="25">
        <v>9</v>
      </c>
      <c r="D28" s="25">
        <v>10</v>
      </c>
      <c r="E28" s="25">
        <v>11</v>
      </c>
      <c r="F28" s="25">
        <v>12</v>
      </c>
      <c r="G28" s="25">
        <v>13</v>
      </c>
      <c r="H28" s="27">
        <v>14</v>
      </c>
      <c r="I28" s="28" t="s">
        <v>36</v>
      </c>
    </row>
    <row r="29" spans="1:14">
      <c r="A29" s="29" t="s">
        <v>37</v>
      </c>
      <c r="B29" s="30">
        <v>0</v>
      </c>
      <c r="C29" s="30">
        <v>49</v>
      </c>
      <c r="D29" s="30">
        <v>49</v>
      </c>
      <c r="E29" s="30">
        <v>57</v>
      </c>
      <c r="F29" s="30">
        <v>53</v>
      </c>
      <c r="G29" s="40">
        <v>43</v>
      </c>
      <c r="H29" s="32">
        <v>62</v>
      </c>
      <c r="I29" s="33">
        <f>SUM(B29:H29)</f>
        <v>313</v>
      </c>
    </row>
    <row r="30" spans="1:14" ht="14.25" thickBot="1">
      <c r="A30" s="34" t="s">
        <v>38</v>
      </c>
      <c r="B30" s="35">
        <v>0</v>
      </c>
      <c r="C30" s="35">
        <v>25</v>
      </c>
      <c r="D30" s="35">
        <v>44</v>
      </c>
      <c r="E30" s="35">
        <v>28</v>
      </c>
      <c r="F30" s="35">
        <v>41</v>
      </c>
      <c r="G30" s="35">
        <v>31</v>
      </c>
      <c r="H30" s="37">
        <v>19</v>
      </c>
      <c r="I30" s="38">
        <f>SUM(B30:H30)</f>
        <v>188</v>
      </c>
    </row>
    <row r="31" spans="1:14" ht="14.25" thickBot="1">
      <c r="A31" s="39"/>
      <c r="B31" s="25">
        <v>15</v>
      </c>
      <c r="C31" s="25">
        <v>16</v>
      </c>
      <c r="D31" s="25">
        <v>17</v>
      </c>
      <c r="E31" s="25">
        <v>18</v>
      </c>
      <c r="F31" s="26">
        <v>19</v>
      </c>
      <c r="G31" s="25">
        <v>20</v>
      </c>
      <c r="H31" s="41">
        <v>21</v>
      </c>
      <c r="I31" s="28" t="s">
        <v>36</v>
      </c>
    </row>
    <row r="32" spans="1:14">
      <c r="A32" s="29" t="s">
        <v>37</v>
      </c>
      <c r="B32" s="30">
        <v>0</v>
      </c>
      <c r="C32" s="30">
        <v>57</v>
      </c>
      <c r="D32" s="30">
        <v>27</v>
      </c>
      <c r="E32" s="30">
        <v>48</v>
      </c>
      <c r="F32" s="31">
        <v>51</v>
      </c>
      <c r="G32" s="30">
        <v>12</v>
      </c>
      <c r="H32" s="42">
        <v>49</v>
      </c>
      <c r="I32" s="33">
        <f>SUM(B32:H32)</f>
        <v>244</v>
      </c>
    </row>
    <row r="33" spans="1:10" ht="14.25" thickBot="1">
      <c r="A33" s="34" t="s">
        <v>38</v>
      </c>
      <c r="B33" s="35">
        <v>0</v>
      </c>
      <c r="C33" s="35">
        <v>31</v>
      </c>
      <c r="D33" s="43">
        <v>35</v>
      </c>
      <c r="E33" s="35">
        <v>38</v>
      </c>
      <c r="F33" s="36">
        <v>42</v>
      </c>
      <c r="G33" s="35">
        <v>31</v>
      </c>
      <c r="H33" s="44">
        <v>20</v>
      </c>
      <c r="I33" s="38">
        <f>SUM(B33:H33)</f>
        <v>197</v>
      </c>
    </row>
    <row r="34" spans="1:10" ht="14.25" thickBot="1">
      <c r="A34" s="39"/>
      <c r="B34" s="25">
        <v>22</v>
      </c>
      <c r="C34" s="25">
        <v>23</v>
      </c>
      <c r="D34" s="25">
        <v>24</v>
      </c>
      <c r="E34" s="25">
        <v>25</v>
      </c>
      <c r="F34" s="26">
        <v>26</v>
      </c>
      <c r="G34" s="25">
        <v>27</v>
      </c>
      <c r="H34" s="41">
        <v>28</v>
      </c>
      <c r="I34" s="28" t="s">
        <v>36</v>
      </c>
    </row>
    <row r="35" spans="1:10">
      <c r="A35" s="29" t="s">
        <v>37</v>
      </c>
      <c r="B35" s="30">
        <v>0</v>
      </c>
      <c r="C35" s="30">
        <v>39</v>
      </c>
      <c r="D35" s="30">
        <v>33</v>
      </c>
      <c r="E35" s="30">
        <v>61</v>
      </c>
      <c r="F35" s="31">
        <v>49</v>
      </c>
      <c r="G35" s="30">
        <v>32</v>
      </c>
      <c r="H35" s="42">
        <v>77</v>
      </c>
      <c r="I35" s="33">
        <f>SUM(B35:H35)</f>
        <v>291</v>
      </c>
    </row>
    <row r="36" spans="1:10" ht="14.25" thickBot="1">
      <c r="A36" s="34" t="s">
        <v>38</v>
      </c>
      <c r="B36" s="35">
        <v>0</v>
      </c>
      <c r="C36" s="35">
        <v>30</v>
      </c>
      <c r="D36" s="35">
        <v>34</v>
      </c>
      <c r="E36" s="35">
        <v>32</v>
      </c>
      <c r="F36" s="31">
        <v>36</v>
      </c>
      <c r="G36" s="30">
        <v>33</v>
      </c>
      <c r="H36" s="42">
        <v>0</v>
      </c>
      <c r="I36" s="38">
        <f>SUM(B36:H36)</f>
        <v>165</v>
      </c>
    </row>
    <row r="37" spans="1:10" ht="14.25" thickBot="1">
      <c r="A37" s="39"/>
      <c r="B37" s="25">
        <v>29</v>
      </c>
      <c r="C37" s="25">
        <v>30</v>
      </c>
      <c r="D37" s="25">
        <v>31</v>
      </c>
      <c r="E37" s="45"/>
      <c r="F37" s="46"/>
      <c r="G37" s="46"/>
      <c r="H37" s="47"/>
      <c r="I37" s="28" t="s">
        <v>36</v>
      </c>
    </row>
    <row r="38" spans="1:10">
      <c r="A38" s="29" t="s">
        <v>37</v>
      </c>
      <c r="B38" s="48">
        <v>0</v>
      </c>
      <c r="C38" s="48">
        <v>49</v>
      </c>
      <c r="D38" s="48"/>
      <c r="E38" s="49"/>
      <c r="F38" s="50"/>
      <c r="G38" s="50"/>
      <c r="H38" s="51"/>
      <c r="I38" s="33">
        <f>SUM(B38,C38,D38)</f>
        <v>49</v>
      </c>
    </row>
    <row r="39" spans="1:10" ht="14.25" thickBot="1">
      <c r="A39" s="34" t="s">
        <v>38</v>
      </c>
      <c r="B39" s="52">
        <v>0</v>
      </c>
      <c r="C39" s="52">
        <v>26</v>
      </c>
      <c r="D39" s="52"/>
      <c r="E39" s="53"/>
      <c r="F39" s="54"/>
      <c r="G39" s="50"/>
      <c r="H39" s="51"/>
      <c r="I39" s="55">
        <f>SUM(B39,C39,D39)</f>
        <v>26</v>
      </c>
    </row>
    <row r="40" spans="1:10">
      <c r="G40" s="56" t="s">
        <v>23</v>
      </c>
      <c r="H40" s="57" t="s">
        <v>37</v>
      </c>
      <c r="I40" s="58">
        <f>SUM(I26,I29,I32,I35,I38)</f>
        <v>1091</v>
      </c>
      <c r="J40" s="59">
        <f>I40/26</f>
        <v>41.96153846153846</v>
      </c>
    </row>
    <row r="41" spans="1:10" ht="14.25" thickBot="1">
      <c r="A41" s="60" t="s">
        <v>39</v>
      </c>
      <c r="G41" s="61"/>
      <c r="H41" s="62" t="s">
        <v>38</v>
      </c>
      <c r="I41" s="63">
        <f>SUM(I27,I30,I33,I36,I39)</f>
        <v>777</v>
      </c>
      <c r="J41" s="59">
        <f>I41/30</f>
        <v>25.9</v>
      </c>
    </row>
    <row r="42" spans="1:10">
      <c r="A42" s="64" t="s">
        <v>40</v>
      </c>
      <c r="B42" s="65" t="s">
        <v>41</v>
      </c>
      <c r="C42" s="65" t="s">
        <v>42</v>
      </c>
      <c r="D42" s="66" t="s">
        <v>43</v>
      </c>
    </row>
    <row r="43" spans="1:10">
      <c r="A43" s="67" t="s">
        <v>44</v>
      </c>
      <c r="B43" s="68">
        <v>14</v>
      </c>
      <c r="C43" s="6">
        <v>43</v>
      </c>
      <c r="D43" s="69">
        <f>3800*C43</f>
        <v>163400</v>
      </c>
    </row>
    <row r="44" spans="1:10">
      <c r="A44" s="67" t="s">
        <v>45</v>
      </c>
      <c r="B44" s="6">
        <v>0</v>
      </c>
      <c r="C44" s="6">
        <v>0</v>
      </c>
      <c r="D44" s="70">
        <f>C44*3500</f>
        <v>0</v>
      </c>
    </row>
    <row r="45" spans="1:10">
      <c r="A45" s="67" t="s">
        <v>46</v>
      </c>
      <c r="B45" s="6">
        <v>0</v>
      </c>
      <c r="C45" s="6">
        <v>0</v>
      </c>
      <c r="D45" s="70">
        <v>0</v>
      </c>
    </row>
    <row r="46" spans="1:10" ht="14.25" thickBot="1">
      <c r="A46" s="71" t="s">
        <v>47</v>
      </c>
      <c r="B46" s="72">
        <v>0</v>
      </c>
      <c r="C46" s="72">
        <v>0</v>
      </c>
      <c r="D46" s="73">
        <f>C46*3500</f>
        <v>0</v>
      </c>
    </row>
    <row r="49" spans="1:9" ht="14.25" thickBot="1">
      <c r="A49" s="2" t="s">
        <v>48</v>
      </c>
    </row>
    <row r="50" spans="1:9" ht="30.75" customHeight="1">
      <c r="A50" s="74" t="s">
        <v>49</v>
      </c>
      <c r="B50" s="75" t="s">
        <v>50</v>
      </c>
      <c r="C50" s="75"/>
      <c r="D50" s="75"/>
      <c r="E50" s="75"/>
      <c r="F50" s="75"/>
      <c r="G50" s="76"/>
      <c r="H50" s="76"/>
      <c r="I50" s="77"/>
    </row>
    <row r="51" spans="1:9" ht="30.75" customHeight="1">
      <c r="A51" s="78" t="s">
        <v>51</v>
      </c>
      <c r="B51" s="79" t="s">
        <v>52</v>
      </c>
      <c r="C51" s="80"/>
      <c r="D51" s="80"/>
      <c r="E51" s="80"/>
      <c r="F51" s="80"/>
      <c r="G51" s="80"/>
      <c r="H51" s="80"/>
      <c r="I51" s="81"/>
    </row>
    <row r="52" spans="1:9" ht="30.75" customHeight="1" thickBot="1">
      <c r="A52" s="34" t="s">
        <v>53</v>
      </c>
      <c r="B52" s="82" t="s">
        <v>54</v>
      </c>
      <c r="C52" s="83"/>
      <c r="D52" s="83"/>
      <c r="E52" s="83"/>
      <c r="F52" s="83"/>
      <c r="G52" s="83"/>
      <c r="H52" s="83"/>
      <c r="I52" s="84"/>
    </row>
    <row r="54" spans="1:9" ht="14.25" thickBot="1">
      <c r="A54" s="2" t="s">
        <v>55</v>
      </c>
    </row>
    <row r="55" spans="1:9" ht="22.5" customHeight="1">
      <c r="A55" s="74" t="s">
        <v>56</v>
      </c>
      <c r="B55" s="85" t="s">
        <v>57</v>
      </c>
      <c r="C55" s="86"/>
      <c r="D55" s="86"/>
      <c r="E55" s="86"/>
      <c r="F55" s="86"/>
      <c r="G55" s="86"/>
      <c r="H55" s="86"/>
      <c r="I55" s="87"/>
    </row>
    <row r="56" spans="1:9" ht="22.5" customHeight="1">
      <c r="A56" s="88" t="s">
        <v>58</v>
      </c>
      <c r="B56" s="89" t="s">
        <v>57</v>
      </c>
      <c r="C56" s="89"/>
      <c r="D56" s="89"/>
      <c r="E56" s="89"/>
      <c r="F56" s="89"/>
      <c r="G56" s="90"/>
      <c r="H56" s="90"/>
      <c r="I56" s="91"/>
    </row>
    <row r="57" spans="1:9" ht="22.5" customHeight="1" thickBot="1">
      <c r="A57" s="34" t="s">
        <v>59</v>
      </c>
      <c r="B57" s="92" t="s">
        <v>57</v>
      </c>
      <c r="C57" s="92"/>
      <c r="D57" s="92"/>
      <c r="E57" s="92"/>
      <c r="F57" s="92"/>
      <c r="G57" s="93"/>
      <c r="H57" s="93"/>
      <c r="I57" s="94"/>
    </row>
    <row r="59" spans="1:9" ht="14.25" thickBot="1">
      <c r="A59" s="60" t="s">
        <v>60</v>
      </c>
    </row>
    <row r="60" spans="1:9">
      <c r="A60" s="95" t="s">
        <v>61</v>
      </c>
      <c r="B60" s="96"/>
      <c r="C60" s="96"/>
      <c r="D60" s="96"/>
      <c r="E60" s="96"/>
      <c r="F60" s="96"/>
      <c r="G60" s="96"/>
      <c r="H60" s="96"/>
      <c r="I60" s="97"/>
    </row>
    <row r="61" spans="1:9">
      <c r="A61" s="98"/>
      <c r="B61" s="99"/>
      <c r="C61" s="99"/>
      <c r="D61" s="99"/>
      <c r="E61" s="99"/>
      <c r="F61" s="99"/>
      <c r="G61" s="99"/>
      <c r="H61" s="99"/>
      <c r="I61" s="100"/>
    </row>
    <row r="62" spans="1:9">
      <c r="A62" s="98"/>
      <c r="B62" s="99"/>
      <c r="C62" s="99"/>
      <c r="D62" s="99"/>
      <c r="E62" s="99"/>
      <c r="F62" s="99"/>
      <c r="G62" s="99"/>
      <c r="H62" s="99"/>
      <c r="I62" s="100"/>
    </row>
    <row r="63" spans="1:9">
      <c r="A63" s="98"/>
      <c r="B63" s="99"/>
      <c r="C63" s="99"/>
      <c r="D63" s="99"/>
      <c r="E63" s="99"/>
      <c r="F63" s="99"/>
      <c r="G63" s="99"/>
      <c r="H63" s="99"/>
      <c r="I63" s="100"/>
    </row>
    <row r="64" spans="1:9">
      <c r="A64" s="98"/>
      <c r="B64" s="99"/>
      <c r="C64" s="99"/>
      <c r="D64" s="99"/>
      <c r="E64" s="99"/>
      <c r="F64" s="99"/>
      <c r="G64" s="99"/>
      <c r="H64" s="99"/>
      <c r="I64" s="100"/>
    </row>
    <row r="65" spans="1:9">
      <c r="A65" s="98"/>
      <c r="B65" s="99"/>
      <c r="C65" s="99"/>
      <c r="D65" s="99"/>
      <c r="E65" s="99"/>
      <c r="F65" s="99"/>
      <c r="G65" s="99"/>
      <c r="H65" s="99"/>
      <c r="I65" s="100"/>
    </row>
    <row r="66" spans="1:9">
      <c r="A66" s="98"/>
      <c r="B66" s="99"/>
      <c r="C66" s="99"/>
      <c r="D66" s="99"/>
      <c r="E66" s="99"/>
      <c r="F66" s="99"/>
      <c r="G66" s="99"/>
      <c r="H66" s="99"/>
      <c r="I66" s="100"/>
    </row>
    <row r="67" spans="1:9" ht="14.25" thickBot="1">
      <c r="A67" s="101"/>
      <c r="B67" s="102"/>
      <c r="C67" s="102"/>
      <c r="D67" s="102"/>
      <c r="E67" s="102"/>
      <c r="F67" s="102"/>
      <c r="G67" s="102"/>
      <c r="H67" s="102"/>
      <c r="I67" s="103"/>
    </row>
  </sheetData>
  <mergeCells count="8">
    <mergeCell ref="B57:I57"/>
    <mergeCell ref="A60:I67"/>
    <mergeCell ref="C1:F2"/>
    <mergeCell ref="B50:I50"/>
    <mergeCell ref="B51:I51"/>
    <mergeCell ref="B52:I52"/>
    <mergeCell ref="B55:I55"/>
    <mergeCell ref="B56:I56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黒沢　雅弘</dc:creator>
  <cp:lastModifiedBy>黒沢　雅弘</cp:lastModifiedBy>
  <dcterms:created xsi:type="dcterms:W3CDTF">2015-12-03T05:41:06Z</dcterms:created>
  <dcterms:modified xsi:type="dcterms:W3CDTF">2015-12-03T05:44:19Z</dcterms:modified>
</cp:coreProperties>
</file>