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41" i="1"/>
  <c r="J41" i="1" s="1"/>
  <c r="I39" i="1"/>
  <c r="I38" i="1"/>
  <c r="I36" i="1"/>
  <c r="I35" i="1"/>
  <c r="I33" i="1"/>
  <c r="I32" i="1"/>
  <c r="I30" i="1"/>
  <c r="I29" i="1"/>
  <c r="I27" i="1"/>
  <c r="I26" i="1"/>
  <c r="I40" i="1" s="1"/>
  <c r="J40" i="1" s="1"/>
  <c r="G22" i="1"/>
  <c r="E22" i="1"/>
  <c r="C22" i="1"/>
  <c r="H21" i="1"/>
  <c r="H22" i="1" s="1"/>
  <c r="G21" i="1"/>
  <c r="F21" i="1"/>
  <c r="F22" i="1" s="1"/>
  <c r="E21" i="1"/>
  <c r="D21" i="1"/>
  <c r="D22" i="1" s="1"/>
  <c r="C21" i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<sst xmlns="http://schemas.openxmlformats.org/spreadsheetml/2006/main" count="90" uniqueCount="61">
  <si>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</si>
  <si>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</si>
  <si>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</si>
  <si>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</si>
  <si>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</si>
  <si>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</si>
  <si>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</si>
  <si>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</si>
  <si>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</si>
  <si>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</si>
  <si>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</si>
  <si>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</si>
  <si>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</si>
  <si>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</si>
  <si>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</si>
  <si>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</si>
  <si>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</si>
  <si>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</si>
  <si>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</si>
  <si>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</si>
  <si>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</si>
  <si>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</si>
  <si>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</si>
  <si>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</si>
  <si>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</si>
  <si>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</si>
  <si>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新データ</t>
    <rPh sb="0" eb="1">
      <t>シン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</si>
  <si>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</si>
  <si>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</si>
  <si>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</si>
  <si>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</si>
  <si>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</si>
  <si>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</si>
  <si>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</si>
  <si>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</si>
  <si>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</si>
  <si>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</si>
  <si>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</si>
  <si>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</si>
  <si>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</si>
  <si>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</si>
  <si>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</si>
  <si>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</si>
  <si>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</si>
  <si>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</si>
  <si>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</si>
  <si>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</si>
  <si>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</si>
  <si>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3"/>
  </si>
  <si>
    <t>黒沢</t>
    <rPh sb="0" eb="2">
      <t>クロサワ</t>
    </rPh>
    <phoneticPr fontId="3"/>
  </si>
  <si>
    <t>①10/28～11/2第39回全日本病院協会ハワイ研修旅行</t>
    <rPh sb="11" eb="12">
      <t>ダイ</t>
    </rPh>
    <rPh sb="14" eb="15">
      <t>カイ</t>
    </rPh>
    <rPh sb="15" eb="18">
      <t>ゼンニホン</t>
    </rPh>
    <rPh sb="18" eb="20">
      <t>ビョウイン</t>
    </rPh>
    <rPh sb="20" eb="22">
      <t>キョウカイ</t>
    </rPh>
    <rPh sb="25" eb="27">
      <t>ケンシュウ</t>
    </rPh>
    <rPh sb="27" eb="29">
      <t>リョコウ</t>
    </rPh>
    <phoneticPr fontId="3"/>
  </si>
  <si>
    <t>梅内</t>
    <rPh sb="0" eb="1">
      <t>ウメ</t>
    </rPh>
    <rPh sb="1" eb="2">
      <t>ナイ</t>
    </rPh>
    <phoneticPr fontId="3"/>
  </si>
  <si>
    <t>①10/20第402回八戸地区病薬</t>
    <phoneticPr fontId="3"/>
  </si>
  <si>
    <t>立花</t>
    <rPh sb="0" eb="2">
      <t>タチバナ</t>
    </rPh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</si>
  <si>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</si>
  <si>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</si>
  <si>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なし</t>
    <phoneticPr fontId="3"/>
  </si>
  <si>
    <t>ご意見</t>
    <rPh sb="1" eb="3">
      <t>イケン</t>
    </rPh>
    <phoneticPr fontId="3"/>
  </si>
  <si>
    <t>その他</t>
    <rPh sb="2" eb="3">
      <t>タ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</si>
  <si>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</si>
  <si>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①新規採用品目：ヨクイニンエキス散（以後、必要時購入）、エダラボン点滴静注液（以後、必要時購入）、②錠剤分包機誤作動（飛び）の原因が分かり、業者に修理を依頼しました。錠剤の割れに関しては、使いまわしていたカセットを外して対応するよう指示があり、ロナセン、ハルラック、のカセットを外しました。その後、割れはありませんが、コンベアへ投入する際の時間増と、投入ミスが見られています。</t>
    <rPh sb="1" eb="3">
      <t>シンキ</t>
    </rPh>
    <rPh sb="3" eb="5">
      <t>サイヨウ</t>
    </rPh>
    <rPh sb="5" eb="7">
      <t>ヒンモク</t>
    </rPh>
    <rPh sb="16" eb="17">
      <t>サン</t>
    </rPh>
    <rPh sb="33" eb="35">
      <t>テンテキ</t>
    </rPh>
    <rPh sb="35" eb="36">
      <t>ジョウ</t>
    </rPh>
    <rPh sb="36" eb="37">
      <t>チュウ</t>
    </rPh>
    <rPh sb="37" eb="38">
      <t>エキ</t>
    </rPh>
    <rPh sb="39" eb="41">
      <t>イゴ</t>
    </rPh>
    <rPh sb="42" eb="45">
      <t>ヒツヨウジ</t>
    </rPh>
    <rPh sb="45" eb="47">
      <t>コウニュウ</t>
    </rPh>
    <rPh sb="50" eb="52">
      <t>ジョウザイ</t>
    </rPh>
    <rPh sb="52" eb="55">
      <t>ブンポウキ</t>
    </rPh>
    <rPh sb="55" eb="58">
      <t>ゴサドウ</t>
    </rPh>
    <rPh sb="59" eb="60">
      <t>ト</t>
    </rPh>
    <rPh sb="63" eb="65">
      <t>ゲンイン</t>
    </rPh>
    <rPh sb="66" eb="67">
      <t>ワ</t>
    </rPh>
    <rPh sb="70" eb="72">
      <t>ギョウシャ</t>
    </rPh>
    <rPh sb="73" eb="75">
      <t>シュウリ</t>
    </rPh>
    <rPh sb="76" eb="78">
      <t>イライ</t>
    </rPh>
    <rPh sb="83" eb="85">
      <t>ジョウザイ</t>
    </rPh>
    <rPh sb="86" eb="87">
      <t>ワ</t>
    </rPh>
    <rPh sb="89" eb="90">
      <t>カン</t>
    </rPh>
    <rPh sb="94" eb="95">
      <t>ツカ</t>
    </rPh>
    <rPh sb="107" eb="108">
      <t>ハズ</t>
    </rPh>
    <rPh sb="110" eb="112">
      <t>タイオウ</t>
    </rPh>
    <rPh sb="116" eb="118">
      <t>シジ</t>
    </rPh>
    <rPh sb="139" eb="140">
      <t>ハズ</t>
    </rPh>
    <rPh sb="147" eb="148">
      <t>ゴ</t>
    </rPh>
    <rPh sb="149" eb="150">
      <t>ワ</t>
    </rPh>
    <rPh sb="164" eb="166">
      <t>トウニュウ</t>
    </rPh>
    <rPh sb="168" eb="169">
      <t>サイ</t>
    </rPh>
    <rPh sb="170" eb="172">
      <t>ジカン</t>
    </rPh>
    <rPh sb="172" eb="173">
      <t>ゾウ</t>
    </rPh>
    <rPh sb="175" eb="177">
      <t>トウニュウ</t>
    </rPh>
    <rPh sb="180" eb="181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</si>
</sst>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6" xfId="0" applyBorder="1" applyAlignment="1">
      <alignment horizontal="left" vertical="top"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46" workbookViewId="0">
      <selection activeCell="K55" sqref="K55"/>
    </sheetView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8" width="10.25" style="2" bestFit="1" customWidth="1"/>
    <col min="9" max="9" width="9.25" style="2" bestFit="1" customWidth="1"/>
    <col min="10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87" t="s">
        <v>1</v>
      </c>
      <c r="D1" s="88"/>
      <c r="E1" s="88"/>
      <c r="F1" s="88"/>
      <c r="G1" s="3"/>
      <c r="H1" s="3"/>
      <c r="I1" s="3"/>
      <c r="J1" s="3"/>
      <c r="K1" s="3"/>
      <c r="L1" s="3"/>
    </row>
    <row r="2" spans="1:14">
      <c r="C2" s="88"/>
      <c r="D2" s="88"/>
      <c r="E2" s="88"/>
      <c r="F2" s="88"/>
    </row>
    <row r="3" spans="1:14">
      <c r="A3" s="2" t="s">
        <v>2</v>
      </c>
    </row>
    <row r="4" spans="1:14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</row>
    <row r="5" spans="1:14">
      <c r="A5" s="6" t="s">
        <v>16</v>
      </c>
      <c r="B5" s="7">
        <v>6437981</v>
      </c>
      <c r="C5" s="7">
        <v>7196083</v>
      </c>
      <c r="D5" s="8">
        <v>7222415</v>
      </c>
      <c r="E5" s="9">
        <v>6836167</v>
      </c>
      <c r="F5" s="8">
        <v>7301905</v>
      </c>
      <c r="G5" s="8">
        <v>6979219</v>
      </c>
      <c r="H5" s="8">
        <v>6648503</v>
      </c>
      <c r="I5" s="8"/>
      <c r="J5" s="8"/>
      <c r="K5" s="8"/>
      <c r="L5" s="8"/>
      <c r="M5" s="8"/>
    </row>
    <row r="6" spans="1:14">
      <c r="A6" s="4" t="s">
        <v>17</v>
      </c>
      <c r="B6" s="7">
        <v>4019569</v>
      </c>
      <c r="C6" s="7">
        <v>3207225</v>
      </c>
      <c r="D6" s="8">
        <v>3420710</v>
      </c>
      <c r="E6" s="10">
        <v>3526987</v>
      </c>
      <c r="F6" s="8">
        <v>3561507</v>
      </c>
      <c r="G6" s="8">
        <v>4237480</v>
      </c>
      <c r="H6" s="8">
        <v>3529872</v>
      </c>
      <c r="I6" s="8"/>
      <c r="J6" s="8"/>
      <c r="K6" s="8"/>
      <c r="L6" s="8"/>
      <c r="M6" s="8"/>
    </row>
    <row r="7" spans="1:14">
      <c r="A7" s="4" t="s">
        <v>18</v>
      </c>
      <c r="B7" s="7">
        <v>1140776</v>
      </c>
      <c r="C7" s="11">
        <v>926165</v>
      </c>
      <c r="D7" s="8">
        <v>1168587</v>
      </c>
      <c r="E7" s="9">
        <v>1333001</v>
      </c>
      <c r="F7" s="8">
        <v>819412</v>
      </c>
      <c r="G7" s="8">
        <v>1368971</v>
      </c>
      <c r="H7" s="8">
        <v>1212608</v>
      </c>
      <c r="I7" s="8"/>
      <c r="J7" s="8"/>
      <c r="K7" s="8"/>
      <c r="L7" s="8"/>
      <c r="M7" s="8"/>
    </row>
    <row r="8" spans="1:14">
      <c r="A8" s="4" t="s">
        <v>19</v>
      </c>
      <c r="B8" s="7">
        <v>797520</v>
      </c>
      <c r="C8" s="7">
        <v>677859</v>
      </c>
      <c r="D8" s="8">
        <v>865108</v>
      </c>
      <c r="E8" s="9">
        <v>765400</v>
      </c>
      <c r="F8" s="8">
        <v>646473</v>
      </c>
      <c r="G8" s="8">
        <v>932313</v>
      </c>
      <c r="H8" s="8">
        <v>730869</v>
      </c>
      <c r="I8" s="8"/>
      <c r="J8" s="8"/>
      <c r="K8" s="8"/>
      <c r="L8" s="8"/>
      <c r="M8" s="8"/>
    </row>
    <row r="9" spans="1:14">
      <c r="A9" s="4" t="s">
        <v>20</v>
      </c>
      <c r="B9" s="7">
        <v>1146195</v>
      </c>
      <c r="C9" s="7">
        <v>1043355</v>
      </c>
      <c r="D9" s="8">
        <v>1259541</v>
      </c>
      <c r="E9" s="9">
        <v>1178512</v>
      </c>
      <c r="F9" s="8">
        <v>1098369</v>
      </c>
      <c r="G9" s="8">
        <v>1231930</v>
      </c>
      <c r="H9" s="8">
        <v>1320480</v>
      </c>
      <c r="I9" s="8"/>
      <c r="J9" s="8"/>
      <c r="K9" s="8"/>
      <c r="L9" s="8"/>
      <c r="M9" s="8"/>
    </row>
    <row r="10" spans="1:14">
      <c r="A10" s="4" t="s">
        <v>21</v>
      </c>
      <c r="B10" s="7">
        <v>54864</v>
      </c>
      <c r="C10" s="7">
        <v>54086</v>
      </c>
      <c r="D10" s="8">
        <v>53892</v>
      </c>
      <c r="E10" s="9">
        <v>63612</v>
      </c>
      <c r="F10" s="8">
        <v>41072</v>
      </c>
      <c r="G10" s="8">
        <v>25164</v>
      </c>
      <c r="H10" s="8">
        <v>51774</v>
      </c>
      <c r="I10" s="8"/>
      <c r="J10" s="8"/>
      <c r="K10" s="8"/>
      <c r="L10" s="8"/>
      <c r="M10" s="8"/>
      <c r="N10" s="2" t="s">
        <v>22</v>
      </c>
    </row>
    <row r="11" spans="1:14">
      <c r="A11" s="4" t="s">
        <v>23</v>
      </c>
      <c r="B11" s="12">
        <f>SUM(B5:B10)</f>
        <v>13596905</v>
      </c>
      <c r="C11" s="12">
        <f>SUM(C5:C10)</f>
        <v>13104773</v>
      </c>
      <c r="D11" s="12">
        <f t="shared" ref="D11:M11" si="0">SUM(D5:D10)</f>
        <v>13990253</v>
      </c>
      <c r="E11" s="12">
        <f t="shared" si="0"/>
        <v>13703679</v>
      </c>
      <c r="F11" s="12">
        <f t="shared" si="0"/>
        <v>13468738</v>
      </c>
      <c r="G11" s="12">
        <f t="shared" si="0"/>
        <v>14775077</v>
      </c>
      <c r="H11" s="12">
        <f t="shared" si="0"/>
        <v>13494106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3">
        <f>SUM(B11:M11)</f>
        <v>96133531</v>
      </c>
    </row>
    <row r="12" spans="1:14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2" t="s">
        <v>24</v>
      </c>
    </row>
    <row r="13" spans="1:14">
      <c r="A13" s="14" t="s">
        <v>25</v>
      </c>
      <c r="B13" s="15"/>
      <c r="C13" s="15"/>
      <c r="D13" s="15"/>
      <c r="E13" s="15"/>
      <c r="F13" s="15" t="s">
        <v>26</v>
      </c>
      <c r="G13" s="15"/>
      <c r="H13" s="15"/>
      <c r="I13" s="15"/>
      <c r="J13" s="15"/>
      <c r="K13" s="15"/>
      <c r="L13" s="15"/>
      <c r="M13" s="15"/>
    </row>
    <row r="14" spans="1:14">
      <c r="A14" s="14"/>
      <c r="B14" s="5" t="s">
        <v>4</v>
      </c>
      <c r="C14" s="5" t="s">
        <v>5</v>
      </c>
      <c r="D14" s="5" t="s">
        <v>6</v>
      </c>
      <c r="E14" s="5" t="s">
        <v>7</v>
      </c>
      <c r="F14" s="5" t="s">
        <v>8</v>
      </c>
      <c r="G14" s="5" t="s">
        <v>9</v>
      </c>
      <c r="H14" s="5" t="s">
        <v>10</v>
      </c>
      <c r="I14" s="5" t="s">
        <v>11</v>
      </c>
      <c r="J14" s="5" t="s">
        <v>12</v>
      </c>
      <c r="K14" s="5" t="s">
        <v>13</v>
      </c>
      <c r="L14" s="5" t="s">
        <v>14</v>
      </c>
      <c r="M14" s="5" t="s">
        <v>15</v>
      </c>
    </row>
    <row r="15" spans="1:14">
      <c r="A15" s="16" t="s">
        <v>27</v>
      </c>
      <c r="B15" s="4">
        <v>246</v>
      </c>
      <c r="C15" s="12">
        <v>247</v>
      </c>
      <c r="D15" s="12">
        <v>249</v>
      </c>
      <c r="E15" s="12">
        <v>250</v>
      </c>
      <c r="F15" s="12">
        <v>254</v>
      </c>
      <c r="G15" s="12">
        <v>257</v>
      </c>
      <c r="H15" s="12">
        <v>257</v>
      </c>
      <c r="I15" s="12"/>
      <c r="J15" s="12"/>
      <c r="K15" s="12"/>
      <c r="L15" s="12"/>
      <c r="M15" s="4"/>
    </row>
    <row r="16" spans="1:14">
      <c r="A16" s="17" t="s">
        <v>28</v>
      </c>
      <c r="B16" s="18">
        <v>136</v>
      </c>
      <c r="C16" s="19">
        <v>136</v>
      </c>
      <c r="D16" s="20">
        <v>136</v>
      </c>
      <c r="E16" s="19">
        <v>136</v>
      </c>
      <c r="F16" s="19">
        <v>125</v>
      </c>
      <c r="G16" s="19">
        <v>126</v>
      </c>
      <c r="H16" s="19">
        <v>127</v>
      </c>
      <c r="I16" s="19"/>
      <c r="J16" s="19"/>
      <c r="K16" s="19"/>
      <c r="L16" s="19"/>
      <c r="M16" s="4"/>
      <c r="N16" s="11">
        <f>N11/12</f>
        <v>8011127.583333333</v>
      </c>
    </row>
    <row r="17" spans="1:14">
      <c r="A17" s="16" t="s">
        <v>29</v>
      </c>
      <c r="B17" s="4">
        <v>45</v>
      </c>
      <c r="C17" s="12">
        <v>45</v>
      </c>
      <c r="D17" s="4">
        <v>45</v>
      </c>
      <c r="E17" s="12">
        <v>45</v>
      </c>
      <c r="F17" s="12">
        <v>46</v>
      </c>
      <c r="G17" s="12">
        <v>46</v>
      </c>
      <c r="H17" s="12">
        <v>46</v>
      </c>
      <c r="I17" s="12"/>
      <c r="J17" s="12"/>
      <c r="K17" s="12"/>
      <c r="L17" s="12"/>
      <c r="M17" s="4"/>
      <c r="N17" s="11"/>
    </row>
    <row r="18" spans="1:14">
      <c r="A18" s="17" t="s">
        <v>30</v>
      </c>
      <c r="B18" s="18">
        <v>48</v>
      </c>
      <c r="C18" s="19">
        <v>48</v>
      </c>
      <c r="D18" s="19">
        <v>48</v>
      </c>
      <c r="E18" s="19">
        <v>48</v>
      </c>
      <c r="F18" s="19">
        <v>45</v>
      </c>
      <c r="G18" s="19">
        <v>45</v>
      </c>
      <c r="H18" s="19">
        <v>45</v>
      </c>
      <c r="I18" s="19"/>
      <c r="J18" s="19"/>
      <c r="K18" s="19"/>
      <c r="L18" s="19"/>
      <c r="M18" s="4"/>
    </row>
    <row r="19" spans="1:14">
      <c r="A19" s="16" t="s">
        <v>31</v>
      </c>
      <c r="B19" s="4">
        <v>68</v>
      </c>
      <c r="C19" s="12">
        <v>69</v>
      </c>
      <c r="D19" s="12">
        <v>71</v>
      </c>
      <c r="E19" s="12">
        <v>72</v>
      </c>
      <c r="F19" s="12">
        <v>71</v>
      </c>
      <c r="G19" s="12">
        <v>71</v>
      </c>
      <c r="H19" s="12">
        <v>71</v>
      </c>
      <c r="I19" s="12"/>
      <c r="J19" s="12"/>
      <c r="K19" s="12"/>
      <c r="L19" s="12"/>
      <c r="M19" s="4"/>
    </row>
    <row r="20" spans="1:14">
      <c r="A20" s="17" t="s">
        <v>32</v>
      </c>
      <c r="B20" s="18">
        <v>21</v>
      </c>
      <c r="C20" s="19">
        <v>22</v>
      </c>
      <c r="D20" s="19">
        <v>22</v>
      </c>
      <c r="E20" s="19">
        <v>22</v>
      </c>
      <c r="F20" s="19">
        <v>21</v>
      </c>
      <c r="G20" s="19">
        <v>21</v>
      </c>
      <c r="H20" s="19">
        <v>22</v>
      </c>
      <c r="I20" s="19"/>
      <c r="J20" s="19"/>
      <c r="K20" s="19"/>
      <c r="L20" s="19"/>
      <c r="M20" s="4"/>
      <c r="N20" s="13"/>
    </row>
    <row r="21" spans="1:14">
      <c r="A21" s="16" t="s">
        <v>33</v>
      </c>
      <c r="B21" s="12">
        <f t="shared" ref="B21" si="1">SUM(B15:B20)</f>
        <v>564</v>
      </c>
      <c r="C21" s="12">
        <f t="shared" ref="C21:H21" si="2">SUM(C15:C20)</f>
        <v>567</v>
      </c>
      <c r="D21" s="12">
        <f t="shared" si="2"/>
        <v>571</v>
      </c>
      <c r="E21" s="12">
        <f t="shared" si="2"/>
        <v>573</v>
      </c>
      <c r="F21" s="12">
        <f t="shared" si="2"/>
        <v>562</v>
      </c>
      <c r="G21" s="12">
        <f t="shared" si="2"/>
        <v>566</v>
      </c>
      <c r="H21" s="12">
        <f t="shared" si="2"/>
        <v>568</v>
      </c>
      <c r="I21" s="12"/>
      <c r="J21" s="12"/>
      <c r="K21" s="12"/>
      <c r="L21" s="12"/>
      <c r="M21" s="4"/>
    </row>
    <row r="22" spans="1:14">
      <c r="A22" s="4" t="s">
        <v>34</v>
      </c>
      <c r="B22" s="21">
        <f t="shared" ref="B22:H22" si="3">(B16+B18+B20)/B21*100</f>
        <v>36.347517730496456</v>
      </c>
      <c r="C22" s="21">
        <f t="shared" si="3"/>
        <v>36.331569664902993</v>
      </c>
      <c r="D22" s="21">
        <f t="shared" si="3"/>
        <v>36.077057793345006</v>
      </c>
      <c r="E22" s="21">
        <f t="shared" si="3"/>
        <v>35.951134380453752</v>
      </c>
      <c r="F22" s="21">
        <f t="shared" si="3"/>
        <v>33.985765124555165</v>
      </c>
      <c r="G22" s="21">
        <f t="shared" si="3"/>
        <v>33.922261484098939</v>
      </c>
      <c r="H22" s="21">
        <f t="shared" si="3"/>
        <v>34.154929577464785</v>
      </c>
      <c r="I22" s="21"/>
      <c r="J22" s="21"/>
      <c r="K22" s="21"/>
      <c r="L22" s="21"/>
      <c r="M22" s="4"/>
      <c r="N22" s="13"/>
    </row>
    <row r="24" spans="1:14" ht="14.25" thickBot="1">
      <c r="A24" s="2" t="s">
        <v>35</v>
      </c>
    </row>
    <row r="25" spans="1:14" ht="14.25" thickBot="1">
      <c r="A25" s="22"/>
      <c r="B25" s="23">
        <v>1</v>
      </c>
      <c r="C25" s="24">
        <v>2</v>
      </c>
      <c r="D25" s="23">
        <v>3</v>
      </c>
      <c r="E25" s="24">
        <v>4</v>
      </c>
      <c r="F25" s="23">
        <v>5</v>
      </c>
      <c r="G25" s="23">
        <v>6</v>
      </c>
      <c r="H25" s="25">
        <v>7</v>
      </c>
      <c r="I25" s="26" t="s">
        <v>36</v>
      </c>
    </row>
    <row r="26" spans="1:14">
      <c r="A26" s="27" t="s">
        <v>37</v>
      </c>
      <c r="B26" s="28">
        <v>47</v>
      </c>
      <c r="C26" s="29">
        <v>35</v>
      </c>
      <c r="D26" s="28">
        <v>77</v>
      </c>
      <c r="E26" s="29">
        <v>0</v>
      </c>
      <c r="F26" s="28">
        <v>49</v>
      </c>
      <c r="G26" s="28">
        <v>42</v>
      </c>
      <c r="H26" s="30">
        <v>59</v>
      </c>
      <c r="I26" s="31">
        <f>SUM(B26:H26)</f>
        <v>309</v>
      </c>
    </row>
    <row r="27" spans="1:14" ht="14.25" thickBot="1">
      <c r="A27" s="32" t="s">
        <v>38</v>
      </c>
      <c r="B27" s="33">
        <v>49</v>
      </c>
      <c r="C27" s="34">
        <v>48</v>
      </c>
      <c r="D27" s="33">
        <v>23</v>
      </c>
      <c r="E27" s="34">
        <v>0</v>
      </c>
      <c r="F27" s="33">
        <v>26</v>
      </c>
      <c r="G27" s="33">
        <v>56</v>
      </c>
      <c r="H27" s="35">
        <v>176</v>
      </c>
      <c r="I27" s="36">
        <f>SUM(B27:H27)</f>
        <v>378</v>
      </c>
    </row>
    <row r="28" spans="1:14" ht="14.25" thickBot="1">
      <c r="A28" s="37"/>
      <c r="B28" s="23">
        <v>8</v>
      </c>
      <c r="C28" s="23">
        <v>9</v>
      </c>
      <c r="D28" s="23">
        <v>10</v>
      </c>
      <c r="E28" s="23">
        <v>11</v>
      </c>
      <c r="F28" s="23">
        <v>12</v>
      </c>
      <c r="G28" s="23">
        <v>13</v>
      </c>
      <c r="H28" s="25">
        <v>14</v>
      </c>
      <c r="I28" s="26" t="s">
        <v>36</v>
      </c>
    </row>
    <row r="29" spans="1:14">
      <c r="A29" s="27" t="s">
        <v>37</v>
      </c>
      <c r="B29" s="28">
        <v>24</v>
      </c>
      <c r="C29" s="28">
        <v>12</v>
      </c>
      <c r="D29" s="28">
        <v>26</v>
      </c>
      <c r="E29" s="28">
        <v>0</v>
      </c>
      <c r="F29" s="28">
        <v>39</v>
      </c>
      <c r="G29" s="38">
        <v>37</v>
      </c>
      <c r="H29" s="30">
        <v>58</v>
      </c>
      <c r="I29" s="31">
        <f>SUM(B29:H29)</f>
        <v>196</v>
      </c>
    </row>
    <row r="30" spans="1:14" ht="14.25" thickBot="1">
      <c r="A30" s="32" t="s">
        <v>38</v>
      </c>
      <c r="B30" s="33">
        <v>27</v>
      </c>
      <c r="C30" s="33">
        <v>24</v>
      </c>
      <c r="D30" s="33">
        <v>28</v>
      </c>
      <c r="E30" s="33">
        <v>0</v>
      </c>
      <c r="F30" s="33">
        <v>32</v>
      </c>
      <c r="G30" s="33">
        <v>45</v>
      </c>
      <c r="H30" s="35">
        <v>180</v>
      </c>
      <c r="I30" s="36">
        <f>SUM(B30:H30)</f>
        <v>336</v>
      </c>
    </row>
    <row r="31" spans="1:14" ht="14.25" thickBot="1">
      <c r="A31" s="37"/>
      <c r="B31" s="23">
        <v>15</v>
      </c>
      <c r="C31" s="23">
        <v>16</v>
      </c>
      <c r="D31" s="23">
        <v>17</v>
      </c>
      <c r="E31" s="23">
        <v>18</v>
      </c>
      <c r="F31" s="24">
        <v>19</v>
      </c>
      <c r="G31" s="23">
        <v>20</v>
      </c>
      <c r="H31" s="39">
        <v>21</v>
      </c>
      <c r="I31" s="26" t="s">
        <v>36</v>
      </c>
    </row>
    <row r="32" spans="1:14">
      <c r="A32" s="27" t="s">
        <v>37</v>
      </c>
      <c r="B32" s="28">
        <v>54</v>
      </c>
      <c r="C32" s="28">
        <v>36</v>
      </c>
      <c r="D32" s="28">
        <v>59</v>
      </c>
      <c r="E32" s="28">
        <v>0</v>
      </c>
      <c r="F32" s="29">
        <v>42</v>
      </c>
      <c r="G32" s="28">
        <v>31</v>
      </c>
      <c r="H32" s="40">
        <v>46</v>
      </c>
      <c r="I32" s="31">
        <f>SUM(B32:H32)</f>
        <v>268</v>
      </c>
    </row>
    <row r="33" spans="1:10" ht="14.25" thickBot="1">
      <c r="A33" s="32" t="s">
        <v>38</v>
      </c>
      <c r="B33" s="33">
        <v>39</v>
      </c>
      <c r="C33" s="33">
        <v>27</v>
      </c>
      <c r="D33" s="41">
        <v>21</v>
      </c>
      <c r="E33" s="33">
        <v>0</v>
      </c>
      <c r="F33" s="34">
        <v>26</v>
      </c>
      <c r="G33" s="33">
        <v>31</v>
      </c>
      <c r="H33" s="42">
        <v>173</v>
      </c>
      <c r="I33" s="36">
        <f>SUM(B33:H33)</f>
        <v>317</v>
      </c>
    </row>
    <row r="34" spans="1:10" ht="14.25" thickBot="1">
      <c r="A34" s="37"/>
      <c r="B34" s="23">
        <v>22</v>
      </c>
      <c r="C34" s="23">
        <v>23</v>
      </c>
      <c r="D34" s="23">
        <v>24</v>
      </c>
      <c r="E34" s="23">
        <v>25</v>
      </c>
      <c r="F34" s="24">
        <v>26</v>
      </c>
      <c r="G34" s="23">
        <v>27</v>
      </c>
      <c r="H34" s="39">
        <v>28</v>
      </c>
      <c r="I34" s="26" t="s">
        <v>36</v>
      </c>
    </row>
    <row r="35" spans="1:10">
      <c r="A35" s="27" t="s">
        <v>37</v>
      </c>
      <c r="B35" s="28">
        <v>47</v>
      </c>
      <c r="C35" s="28">
        <v>18</v>
      </c>
      <c r="D35" s="28">
        <v>48</v>
      </c>
      <c r="E35" s="28">
        <v>0</v>
      </c>
      <c r="F35" s="29">
        <v>44</v>
      </c>
      <c r="G35" s="28">
        <v>36</v>
      </c>
      <c r="H35" s="40">
        <v>59</v>
      </c>
      <c r="I35" s="31">
        <f>SUM(B35:H35)</f>
        <v>252</v>
      </c>
    </row>
    <row r="36" spans="1:10" ht="14.25" thickBot="1">
      <c r="A36" s="32" t="s">
        <v>38</v>
      </c>
      <c r="B36" s="33">
        <v>40</v>
      </c>
      <c r="C36" s="33">
        <v>36</v>
      </c>
      <c r="D36" s="33">
        <v>16</v>
      </c>
      <c r="E36" s="33">
        <v>0</v>
      </c>
      <c r="F36" s="29">
        <v>19</v>
      </c>
      <c r="G36" s="28">
        <v>34</v>
      </c>
      <c r="H36" s="40">
        <v>173</v>
      </c>
      <c r="I36" s="36">
        <f>SUM(B36:H36)</f>
        <v>318</v>
      </c>
    </row>
    <row r="37" spans="1:10" ht="14.25" thickBot="1">
      <c r="A37" s="37"/>
      <c r="B37" s="23">
        <v>29</v>
      </c>
      <c r="C37" s="23">
        <v>30</v>
      </c>
      <c r="D37" s="23">
        <v>31</v>
      </c>
      <c r="E37" s="43"/>
      <c r="F37" s="44"/>
      <c r="G37" s="44"/>
      <c r="H37" s="45"/>
      <c r="I37" s="26" t="s">
        <v>36</v>
      </c>
    </row>
    <row r="38" spans="1:10">
      <c r="A38" s="27" t="s">
        <v>37</v>
      </c>
      <c r="B38" s="46">
        <v>45</v>
      </c>
      <c r="C38" s="46">
        <v>42</v>
      </c>
      <c r="D38" s="46">
        <v>63</v>
      </c>
      <c r="E38" s="47"/>
      <c r="F38" s="48"/>
      <c r="G38" s="48"/>
      <c r="H38" s="49"/>
      <c r="I38" s="31">
        <f>SUM(B38,C38,D38)</f>
        <v>150</v>
      </c>
    </row>
    <row r="39" spans="1:10" ht="14.25" thickBot="1">
      <c r="A39" s="32" t="s">
        <v>38</v>
      </c>
      <c r="B39" s="50">
        <v>40</v>
      </c>
      <c r="C39" s="50">
        <v>27</v>
      </c>
      <c r="D39" s="50">
        <v>33</v>
      </c>
      <c r="E39" s="51"/>
      <c r="F39" s="52"/>
      <c r="G39" s="48"/>
      <c r="H39" s="49"/>
      <c r="I39" s="53">
        <f>SUM(B39,C39,D39)</f>
        <v>100</v>
      </c>
    </row>
    <row r="40" spans="1:10">
      <c r="G40" s="54" t="s">
        <v>23</v>
      </c>
      <c r="H40" s="55" t="s">
        <v>37</v>
      </c>
      <c r="I40" s="56">
        <f>SUM(I26,I29,I32,I35,I38)</f>
        <v>1175</v>
      </c>
      <c r="J40" s="57">
        <f>I40/26</f>
        <v>45.192307692307693</v>
      </c>
    </row>
    <row r="41" spans="1:10" ht="14.25" thickBot="1">
      <c r="A41" s="58" t="s">
        <v>39</v>
      </c>
      <c r="G41" s="59"/>
      <c r="H41" s="60" t="s">
        <v>38</v>
      </c>
      <c r="I41" s="61">
        <f>SUM(I27,I30,I33,I36,I39)</f>
        <v>1449</v>
      </c>
      <c r="J41" s="57">
        <f>I41/30</f>
        <v>48.3</v>
      </c>
    </row>
    <row r="42" spans="1:10">
      <c r="A42" s="62" t="s">
        <v>40</v>
      </c>
      <c r="B42" s="63" t="s">
        <v>41</v>
      </c>
      <c r="C42" s="63" t="s">
        <v>42</v>
      </c>
      <c r="D42" s="64" t="s">
        <v>43</v>
      </c>
    </row>
    <row r="43" spans="1:10">
      <c r="A43" s="65" t="s">
        <v>44</v>
      </c>
      <c r="B43" s="66">
        <v>14</v>
      </c>
      <c r="C43" s="4">
        <v>42</v>
      </c>
      <c r="D43" s="67">
        <f>3800*C43</f>
        <v>159600</v>
      </c>
    </row>
    <row r="44" spans="1:10">
      <c r="A44" s="65" t="s">
        <v>45</v>
      </c>
      <c r="B44" s="4">
        <v>0</v>
      </c>
      <c r="C44" s="4">
        <v>0</v>
      </c>
      <c r="D44" s="68">
        <f>C44*3500</f>
        <v>0</v>
      </c>
    </row>
    <row r="45" spans="1:10">
      <c r="A45" s="65" t="s">
        <v>46</v>
      </c>
      <c r="B45" s="4">
        <v>0</v>
      </c>
      <c r="C45" s="4">
        <v>0</v>
      </c>
      <c r="D45" s="68">
        <v>0</v>
      </c>
    </row>
    <row r="46" spans="1:10" ht="14.25" thickBot="1">
      <c r="A46" s="69" t="s">
        <v>47</v>
      </c>
      <c r="B46" s="70">
        <v>0</v>
      </c>
      <c r="C46" s="70">
        <v>0</v>
      </c>
      <c r="D46" s="71">
        <f>C46*3500</f>
        <v>0</v>
      </c>
    </row>
    <row r="49" spans="1:9" ht="14.25" thickBot="1">
      <c r="A49" s="2" t="s">
        <v>48</v>
      </c>
    </row>
    <row r="50" spans="1:9" ht="30.75" customHeight="1">
      <c r="A50" s="72" t="s">
        <v>49</v>
      </c>
      <c r="B50" s="89" t="s">
        <v>50</v>
      </c>
      <c r="C50" s="89"/>
      <c r="D50" s="89"/>
      <c r="E50" s="89"/>
      <c r="F50" s="89"/>
      <c r="G50" s="90"/>
      <c r="H50" s="90"/>
      <c r="I50" s="91"/>
    </row>
    <row r="51" spans="1:9" ht="30.75" customHeight="1">
      <c r="A51" s="73" t="s">
        <v>51</v>
      </c>
      <c r="B51" s="92" t="s">
        <v>52</v>
      </c>
      <c r="C51" s="93"/>
      <c r="D51" s="93"/>
      <c r="E51" s="93"/>
      <c r="F51" s="93"/>
      <c r="G51" s="93"/>
      <c r="H51" s="93"/>
      <c r="I51" s="94"/>
    </row>
    <row r="52" spans="1:9" ht="30.75" customHeight="1" thickBot="1">
      <c r="A52" s="32" t="s">
        <v>53</v>
      </c>
      <c r="B52" s="95"/>
      <c r="C52" s="96"/>
      <c r="D52" s="96"/>
      <c r="E52" s="96"/>
      <c r="F52" s="96"/>
      <c r="G52" s="96"/>
      <c r="H52" s="96"/>
      <c r="I52" s="97"/>
    </row>
    <row r="54" spans="1:9" ht="14.25" thickBot="1">
      <c r="A54" s="2" t="s">
        <v>54</v>
      </c>
    </row>
    <row r="55" spans="1:9" ht="22.5" customHeight="1">
      <c r="A55" s="72" t="s">
        <v>55</v>
      </c>
      <c r="B55" s="98" t="s">
        <v>56</v>
      </c>
      <c r="C55" s="99"/>
      <c r="D55" s="99"/>
      <c r="E55" s="99"/>
      <c r="F55" s="99"/>
      <c r="G55" s="99"/>
      <c r="H55" s="99"/>
      <c r="I55" s="100"/>
    </row>
    <row r="56" spans="1:9" ht="22.5" customHeight="1">
      <c r="A56" s="74" t="s">
        <v>57</v>
      </c>
      <c r="B56" s="101" t="s">
        <v>56</v>
      </c>
      <c r="C56" s="101"/>
      <c r="D56" s="101"/>
      <c r="E56" s="101"/>
      <c r="F56" s="101"/>
      <c r="G56" s="102"/>
      <c r="H56" s="102"/>
      <c r="I56" s="103"/>
    </row>
    <row r="57" spans="1:9" ht="22.5" customHeight="1" thickBot="1">
      <c r="A57" s="32" t="s">
        <v>58</v>
      </c>
      <c r="B57" s="75" t="s">
        <v>56</v>
      </c>
      <c r="C57" s="75"/>
      <c r="D57" s="75"/>
      <c r="E57" s="75"/>
      <c r="F57" s="75"/>
      <c r="G57" s="76"/>
      <c r="H57" s="76"/>
      <c r="I57" s="77"/>
    </row>
    <row r="59" spans="1:9" ht="14.25" thickBot="1">
      <c r="A59" s="58" t="s">
        <v>59</v>
      </c>
    </row>
    <row r="60" spans="1:9">
      <c r="A60" s="78" t="s">
        <v>60</v>
      </c>
      <c r="B60" s="79"/>
      <c r="C60" s="79"/>
      <c r="D60" s="79"/>
      <c r="E60" s="79"/>
      <c r="F60" s="79"/>
      <c r="G60" s="79"/>
      <c r="H60" s="79"/>
      <c r="I60" s="80"/>
    </row>
    <row r="61" spans="1:9">
      <c r="A61" s="81"/>
      <c r="B61" s="82"/>
      <c r="C61" s="82"/>
      <c r="D61" s="82"/>
      <c r="E61" s="82"/>
      <c r="F61" s="82"/>
      <c r="G61" s="82"/>
      <c r="H61" s="82"/>
      <c r="I61" s="83"/>
    </row>
    <row r="62" spans="1:9">
      <c r="A62" s="81"/>
      <c r="B62" s="82"/>
      <c r="C62" s="82"/>
      <c r="D62" s="82"/>
      <c r="E62" s="82"/>
      <c r="F62" s="82"/>
      <c r="G62" s="82"/>
      <c r="H62" s="82"/>
      <c r="I62" s="83"/>
    </row>
    <row r="63" spans="1:9">
      <c r="A63" s="81"/>
      <c r="B63" s="82"/>
      <c r="C63" s="82"/>
      <c r="D63" s="82"/>
      <c r="E63" s="82"/>
      <c r="F63" s="82"/>
      <c r="G63" s="82"/>
      <c r="H63" s="82"/>
      <c r="I63" s="83"/>
    </row>
    <row r="64" spans="1:9">
      <c r="A64" s="81"/>
      <c r="B64" s="82"/>
      <c r="C64" s="82"/>
      <c r="D64" s="82"/>
      <c r="E64" s="82"/>
      <c r="F64" s="82"/>
      <c r="G64" s="82"/>
      <c r="H64" s="82"/>
      <c r="I64" s="83"/>
    </row>
    <row r="65" spans="1:9">
      <c r="A65" s="81"/>
      <c r="B65" s="82"/>
      <c r="C65" s="82"/>
      <c r="D65" s="82"/>
      <c r="E65" s="82"/>
      <c r="F65" s="82"/>
      <c r="G65" s="82"/>
      <c r="H65" s="82"/>
      <c r="I65" s="83"/>
    </row>
    <row r="66" spans="1:9">
      <c r="A66" s="81"/>
      <c r="B66" s="82"/>
      <c r="C66" s="82"/>
      <c r="D66" s="82"/>
      <c r="E66" s="82"/>
      <c r="F66" s="82"/>
      <c r="G66" s="82"/>
      <c r="H66" s="82"/>
      <c r="I66" s="83"/>
    </row>
    <row r="67" spans="1:9" ht="14.25" thickBot="1">
      <c r="A67" s="84"/>
      <c r="B67" s="85"/>
      <c r="C67" s="85"/>
      <c r="D67" s="85"/>
      <c r="E67" s="85"/>
      <c r="F67" s="85"/>
      <c r="G67" s="85"/>
      <c r="H67" s="85"/>
      <c r="I67" s="86"/>
    </row>
  </sheetData>
  <mergeCells count="8">
    <mergeCell ref="B57:I57"/>
    <mergeCell ref="A60:I67"/>
    <mergeCell ref="C1:F2"/>
    <mergeCell ref="B50:I50"/>
    <mergeCell ref="B51:I51"/>
    <mergeCell ref="B52:I52"/>
    <mergeCell ref="B55:I55"/>
    <mergeCell ref="B56:I5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2015-11-05T03:26:15Z</dcterms:created>
  <dcterms:modified xsi:type="dcterms:W3CDTF">2015-11-05T05:31:01Z</dcterms:modified>
</cp:coreProperties>
</file>