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drawings/drawing5.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drawings/drawing6.xml" ContentType="application/vnd.openxmlformats-officedocument.drawing+xml"/>
  <Override PartName="/xl/charts/chart16.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charts/chart17.xml" ContentType="application/vnd.openxmlformats-officedocument.drawingml.chart+xml"/>
  <Override PartName="/xl/drawings/drawing9.xml" ContentType="application/vnd.openxmlformats-officedocument.drawing+xml"/>
  <Override PartName="/xl/charts/chart18.xml" ContentType="application/vnd.openxmlformats-officedocument.drawingml.chart+xml"/>
  <Override PartName="/xl/drawings/drawing10.xml" ContentType="application/vnd.openxmlformats-officedocument.drawing+xml"/>
  <Override PartName="/xl/charts/chart19.xml" ContentType="application/vnd.openxmlformats-officedocument.drawingml.chart+xml"/>
  <Override PartName="/xl/drawings/drawing11.xml" ContentType="application/vnd.openxmlformats-officedocument.drawing+xml"/>
  <Override PartName="/xl/charts/chart20.xml" ContentType="application/vnd.openxmlformats-officedocument.drawingml.chart+xml"/>
  <Override PartName="/xl/drawings/drawing12.xml" ContentType="application/vnd.openxmlformats-officedocument.drawing+xml"/>
  <Override PartName="/xl/charts/chart21.xml" ContentType="application/vnd.openxmlformats-officedocument.drawingml.chart+xml"/>
  <Override PartName="/xl/drawings/drawing13.xml" ContentType="application/vnd.openxmlformats-officedocument.drawing+xml"/>
  <Override PartName="/xl/charts/chart22.xml" ContentType="application/vnd.openxmlformats-officedocument.drawingml.chart+xml"/>
  <Override PartName="/xl/drawings/drawing14.xml" ContentType="application/vnd.openxmlformats-officedocument.drawing+xml"/>
  <Override PartName="/xl/charts/chart23.xml" ContentType="application/vnd.openxmlformats-officedocument.drawingml.chart+xml"/>
  <Override PartName="/xl/charts/chart24.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青南病院\診療課\薬局\サーバー保管用\薬局月報\薬局月報H27年度\"/>
    </mc:Choice>
  </mc:AlternateContent>
  <bookViews>
    <workbookView xWindow="300" yWindow="390" windowWidth="7470" windowHeight="4800" tabRatio="601"/>
  </bookViews>
  <sheets>
    <sheet name="H27年4月" sheetId="1" r:id="rId1"/>
    <sheet name="5月" sheetId="2" r:id="rId2"/>
    <sheet name="6月" sheetId="3" r:id="rId3"/>
    <sheet name="7月" sheetId="4" r:id="rId4"/>
    <sheet name="8月" sheetId="5" r:id="rId5"/>
    <sheet name="9月" sheetId="6" r:id="rId6"/>
    <sheet name="半期まとめ" sheetId="7" r:id="rId7"/>
    <sheet name="10月" sheetId="8" r:id="rId8"/>
    <sheet name="11月" sheetId="9" r:id="rId9"/>
    <sheet name="12月" sheetId="10" r:id="rId10"/>
    <sheet name="H27年1月" sheetId="11" r:id="rId11"/>
    <sheet name="2月" sheetId="12" r:id="rId12"/>
    <sheet name="3月" sheetId="13" r:id="rId13"/>
    <sheet name="Sheet2" sheetId="14" r:id="rId14"/>
    <sheet name="後発品率" sheetId="15" r:id="rId15"/>
    <sheet name="互換性レポート" sheetId="16" r:id="rId16"/>
  </sheets>
  <calcPr calcId="152511"/>
</workbook>
</file>

<file path=xl/calcChain.xml><?xml version="1.0" encoding="utf-8"?>
<calcChain xmlns="http://schemas.openxmlformats.org/spreadsheetml/2006/main">
  <c r="B21" i="1" l="1"/>
  <c r="B22" i="1" s="1"/>
  <c r="O12" i="13"/>
  <c r="D46" i="13"/>
  <c r="D44" i="13"/>
  <c r="D43" i="13"/>
  <c r="I39" i="13"/>
  <c r="I38" i="13"/>
  <c r="I36" i="13"/>
  <c r="I35" i="13"/>
  <c r="I33" i="13"/>
  <c r="I32" i="13"/>
  <c r="I30" i="13"/>
  <c r="I29" i="13"/>
  <c r="I27" i="13"/>
  <c r="I41" i="13"/>
  <c r="J41" i="13"/>
  <c r="I26" i="13"/>
  <c r="I40" i="13"/>
  <c r="J40" i="13"/>
  <c r="M21" i="13"/>
  <c r="M22" i="13"/>
  <c r="L21" i="13"/>
  <c r="L22" i="13"/>
  <c r="K21" i="13"/>
  <c r="K22" i="13"/>
  <c r="J21" i="13"/>
  <c r="J22" i="13"/>
  <c r="I21" i="13"/>
  <c r="I22" i="13"/>
  <c r="H21" i="13"/>
  <c r="H22" i="13"/>
  <c r="G21" i="13"/>
  <c r="G22" i="13"/>
  <c r="F21" i="13"/>
  <c r="F22" i="13"/>
  <c r="E21" i="13"/>
  <c r="E22" i="13"/>
  <c r="D21" i="13"/>
  <c r="D22" i="13"/>
  <c r="C21" i="13"/>
  <c r="C22" i="13"/>
  <c r="B21" i="13"/>
  <c r="B22" i="13"/>
  <c r="M11" i="13"/>
  <c r="L11" i="13"/>
  <c r="K11" i="13"/>
  <c r="J11" i="13"/>
  <c r="I11" i="13"/>
  <c r="H11" i="13"/>
  <c r="G11" i="13"/>
  <c r="F11" i="13"/>
  <c r="E11" i="13"/>
  <c r="D11" i="13"/>
  <c r="C11" i="13"/>
  <c r="B11" i="13"/>
  <c r="J40" i="12"/>
  <c r="J41" i="12"/>
  <c r="D46" i="12"/>
  <c r="D44" i="12"/>
  <c r="D43" i="12"/>
  <c r="I39" i="12"/>
  <c r="I38" i="12"/>
  <c r="I36" i="12"/>
  <c r="I35" i="12"/>
  <c r="I33" i="12"/>
  <c r="I32" i="12"/>
  <c r="I30" i="12"/>
  <c r="I29" i="12"/>
  <c r="I40" i="12"/>
  <c r="I27" i="12"/>
  <c r="I41" i="12"/>
  <c r="I26" i="12"/>
  <c r="M21" i="12"/>
  <c r="M22" i="12"/>
  <c r="L21" i="12"/>
  <c r="L22" i="12"/>
  <c r="K21" i="12"/>
  <c r="K22" i="12"/>
  <c r="J21" i="12"/>
  <c r="J22" i="12"/>
  <c r="I21" i="12"/>
  <c r="I22" i="12"/>
  <c r="H21" i="12"/>
  <c r="H22" i="12"/>
  <c r="G21" i="12"/>
  <c r="G22" i="12"/>
  <c r="F21" i="12"/>
  <c r="F22" i="12"/>
  <c r="E21" i="12"/>
  <c r="E22" i="12"/>
  <c r="D21" i="12"/>
  <c r="D22" i="12"/>
  <c r="C21" i="12"/>
  <c r="C22" i="12"/>
  <c r="B21" i="12"/>
  <c r="B22" i="12"/>
  <c r="M11" i="12"/>
  <c r="L11" i="12"/>
  <c r="N11" i="12"/>
  <c r="N16" i="12"/>
  <c r="K11" i="12"/>
  <c r="J11" i="12"/>
  <c r="I11" i="12"/>
  <c r="H11" i="12"/>
  <c r="G11" i="12"/>
  <c r="F11" i="12"/>
  <c r="E11" i="12"/>
  <c r="D11" i="12"/>
  <c r="C11" i="12"/>
  <c r="B11" i="12"/>
  <c r="D46" i="11"/>
  <c r="D44" i="11"/>
  <c r="D43" i="11"/>
  <c r="I39" i="11"/>
  <c r="I38" i="11"/>
  <c r="I36" i="11"/>
  <c r="I35" i="11"/>
  <c r="I33" i="11"/>
  <c r="I32" i="11"/>
  <c r="I40" i="11"/>
  <c r="J40" i="11"/>
  <c r="I30" i="11"/>
  <c r="I29" i="11"/>
  <c r="I27" i="11"/>
  <c r="I41" i="11"/>
  <c r="J41" i="11"/>
  <c r="I26" i="11"/>
  <c r="M22" i="11"/>
  <c r="L22" i="11"/>
  <c r="J22" i="11"/>
  <c r="I22" i="11"/>
  <c r="H22" i="11"/>
  <c r="G22" i="11"/>
  <c r="F22" i="11"/>
  <c r="E22" i="11"/>
  <c r="D22" i="11"/>
  <c r="C22" i="11"/>
  <c r="B22" i="11"/>
  <c r="M21" i="11"/>
  <c r="L21" i="11"/>
  <c r="K21" i="11"/>
  <c r="K22" i="11"/>
  <c r="J21" i="11"/>
  <c r="I21" i="11"/>
  <c r="H21" i="11"/>
  <c r="G21" i="11"/>
  <c r="F21" i="11"/>
  <c r="E21" i="11"/>
  <c r="D21" i="11"/>
  <c r="C21" i="11"/>
  <c r="B21" i="11"/>
  <c r="M11" i="11"/>
  <c r="L11" i="11"/>
  <c r="K11" i="11"/>
  <c r="N11" i="11"/>
  <c r="N16" i="11"/>
  <c r="J11" i="11"/>
  <c r="I11" i="11"/>
  <c r="H11" i="11"/>
  <c r="G11" i="11"/>
  <c r="F11" i="11"/>
  <c r="E11" i="11"/>
  <c r="D11" i="11"/>
  <c r="C11" i="11"/>
  <c r="B11" i="11"/>
  <c r="J21" i="10"/>
  <c r="J22" i="10"/>
  <c r="D46" i="10"/>
  <c r="D44" i="10"/>
  <c r="D43" i="10"/>
  <c r="I39" i="10"/>
  <c r="I38" i="10"/>
  <c r="I36" i="10"/>
  <c r="I35" i="10"/>
  <c r="I33" i="10"/>
  <c r="I32" i="10"/>
  <c r="I30" i="10"/>
  <c r="I29" i="10"/>
  <c r="I27" i="10"/>
  <c r="I41" i="10"/>
  <c r="J41" i="10"/>
  <c r="I26" i="10"/>
  <c r="I40" i="10"/>
  <c r="J40" i="10"/>
  <c r="M21" i="10"/>
  <c r="M22" i="10"/>
  <c r="L21" i="10"/>
  <c r="L22" i="10"/>
  <c r="K21" i="10"/>
  <c r="K22" i="10"/>
  <c r="I21" i="10"/>
  <c r="I22" i="10"/>
  <c r="H21" i="10"/>
  <c r="H22" i="10"/>
  <c r="G21" i="10"/>
  <c r="G22" i="10"/>
  <c r="F21" i="10"/>
  <c r="F22" i="10"/>
  <c r="E21" i="10"/>
  <c r="E22" i="10"/>
  <c r="D21" i="10"/>
  <c r="D22" i="10"/>
  <c r="C21" i="10"/>
  <c r="C22" i="10"/>
  <c r="B21" i="10"/>
  <c r="B22" i="10"/>
  <c r="M11" i="10"/>
  <c r="L11" i="10"/>
  <c r="K11" i="10"/>
  <c r="J11" i="10"/>
  <c r="I11" i="10"/>
  <c r="H11" i="10"/>
  <c r="G11" i="10"/>
  <c r="F11" i="10"/>
  <c r="E11" i="10"/>
  <c r="D11" i="10"/>
  <c r="C11" i="10"/>
  <c r="B11" i="10"/>
  <c r="N11" i="10"/>
  <c r="N16" i="10"/>
  <c r="D46" i="9"/>
  <c r="D44" i="9"/>
  <c r="D43" i="9"/>
  <c r="I39" i="9"/>
  <c r="I38" i="9"/>
  <c r="I36" i="9"/>
  <c r="I35" i="9"/>
  <c r="I33" i="9"/>
  <c r="I32" i="9"/>
  <c r="I30" i="9"/>
  <c r="I29" i="9"/>
  <c r="I27" i="9"/>
  <c r="I41" i="9"/>
  <c r="J41" i="9"/>
  <c r="I26" i="9"/>
  <c r="I40" i="9"/>
  <c r="J40" i="9"/>
  <c r="M21" i="9"/>
  <c r="M22" i="9"/>
  <c r="L21" i="9"/>
  <c r="L22" i="9"/>
  <c r="K21" i="9"/>
  <c r="K22" i="9"/>
  <c r="J21" i="9"/>
  <c r="J22" i="9"/>
  <c r="I21" i="9"/>
  <c r="I22" i="9"/>
  <c r="H21" i="9"/>
  <c r="H22" i="9"/>
  <c r="G21" i="9"/>
  <c r="G22" i="9"/>
  <c r="F21" i="9"/>
  <c r="F22" i="9"/>
  <c r="E21" i="9"/>
  <c r="E22" i="9"/>
  <c r="D21" i="9"/>
  <c r="D22" i="9"/>
  <c r="C21" i="9"/>
  <c r="C22" i="9"/>
  <c r="B21" i="9"/>
  <c r="B22" i="9"/>
  <c r="M11" i="9"/>
  <c r="L11" i="9"/>
  <c r="K11" i="9"/>
  <c r="J11" i="9"/>
  <c r="I11" i="9"/>
  <c r="H11" i="9"/>
  <c r="G11" i="9"/>
  <c r="F11" i="9"/>
  <c r="E11" i="9"/>
  <c r="D11" i="9"/>
  <c r="C11" i="9"/>
  <c r="B11" i="9"/>
  <c r="D46" i="8"/>
  <c r="D44" i="8"/>
  <c r="D43" i="8"/>
  <c r="I39" i="8"/>
  <c r="I38" i="8"/>
  <c r="I36" i="8"/>
  <c r="I35" i="8"/>
  <c r="I33" i="8"/>
  <c r="I32" i="8"/>
  <c r="I30" i="8"/>
  <c r="I29" i="8"/>
  <c r="I27" i="8"/>
  <c r="I41" i="8"/>
  <c r="J41" i="8"/>
  <c r="I26" i="8"/>
  <c r="I40" i="8"/>
  <c r="J40" i="8"/>
  <c r="M21" i="8"/>
  <c r="M22" i="8"/>
  <c r="L21" i="8"/>
  <c r="L22" i="8"/>
  <c r="K21" i="8"/>
  <c r="K22" i="8"/>
  <c r="J21" i="8"/>
  <c r="J22" i="8"/>
  <c r="I21" i="8"/>
  <c r="I22" i="8"/>
  <c r="H21" i="8"/>
  <c r="H22" i="8"/>
  <c r="G21" i="8"/>
  <c r="G22" i="8"/>
  <c r="F21" i="8"/>
  <c r="F22" i="8"/>
  <c r="E21" i="8"/>
  <c r="E22" i="8"/>
  <c r="D21" i="8"/>
  <c r="D22" i="8"/>
  <c r="C21" i="8"/>
  <c r="C22" i="8"/>
  <c r="B21" i="8"/>
  <c r="B22" i="8"/>
  <c r="M11" i="8"/>
  <c r="L11" i="8"/>
  <c r="K11" i="8"/>
  <c r="J11" i="8"/>
  <c r="I11" i="8"/>
  <c r="H11" i="8"/>
  <c r="N11" i="8"/>
  <c r="N16" i="8"/>
  <c r="G11" i="8"/>
  <c r="F11" i="8"/>
  <c r="E11" i="8"/>
  <c r="D11" i="8"/>
  <c r="C11" i="8"/>
  <c r="B11" i="8"/>
  <c r="G21" i="6"/>
  <c r="D46" i="6"/>
  <c r="D44" i="6"/>
  <c r="D43" i="6"/>
  <c r="I39" i="6"/>
  <c r="I38" i="6"/>
  <c r="I36" i="6"/>
  <c r="I35" i="6"/>
  <c r="I33" i="6"/>
  <c r="I32" i="6"/>
  <c r="I30" i="6"/>
  <c r="I29" i="6"/>
  <c r="I27" i="6"/>
  <c r="I41" i="6"/>
  <c r="J41" i="6"/>
  <c r="I26" i="6"/>
  <c r="I40" i="6"/>
  <c r="J40" i="6"/>
  <c r="M21" i="6"/>
  <c r="M22" i="6"/>
  <c r="L21" i="6"/>
  <c r="L22" i="6"/>
  <c r="K21" i="6"/>
  <c r="K22" i="6"/>
  <c r="J21" i="6"/>
  <c r="J22" i="6"/>
  <c r="I21" i="6"/>
  <c r="I22" i="6"/>
  <c r="H21" i="6"/>
  <c r="H22" i="6"/>
  <c r="G22" i="6"/>
  <c r="F21" i="6"/>
  <c r="F22" i="6"/>
  <c r="E21" i="6"/>
  <c r="E22" i="6"/>
  <c r="D21" i="6"/>
  <c r="D22" i="6"/>
  <c r="C21" i="6"/>
  <c r="C22" i="6"/>
  <c r="B21" i="6"/>
  <c r="B22" i="6"/>
  <c r="M11" i="6"/>
  <c r="L11" i="6"/>
  <c r="K11" i="6"/>
  <c r="J11" i="6"/>
  <c r="I11" i="6"/>
  <c r="H11" i="6"/>
  <c r="G11" i="6"/>
  <c r="F11" i="6"/>
  <c r="E11" i="6"/>
  <c r="D11" i="6"/>
  <c r="C11" i="6"/>
  <c r="B11" i="6"/>
  <c r="B11" i="2"/>
  <c r="C11" i="2"/>
  <c r="N11" i="2"/>
  <c r="N16" i="2"/>
  <c r="D11" i="2"/>
  <c r="E11" i="2"/>
  <c r="F11" i="2"/>
  <c r="G11" i="2"/>
  <c r="H11" i="2"/>
  <c r="I11" i="2"/>
  <c r="J11" i="2"/>
  <c r="K11" i="2"/>
  <c r="L11" i="2"/>
  <c r="M11" i="2"/>
  <c r="B21" i="2"/>
  <c r="C21" i="2"/>
  <c r="D21" i="2"/>
  <c r="E21" i="2"/>
  <c r="F21" i="2"/>
  <c r="G21" i="2"/>
  <c r="H21" i="2"/>
  <c r="I21" i="2"/>
  <c r="J21" i="2"/>
  <c r="K21" i="2"/>
  <c r="L21" i="2"/>
  <c r="M21" i="2"/>
  <c r="B22" i="2"/>
  <c r="C22" i="2"/>
  <c r="D22" i="2"/>
  <c r="E22" i="2"/>
  <c r="F22" i="2"/>
  <c r="G22" i="2"/>
  <c r="H22" i="2"/>
  <c r="I22" i="2"/>
  <c r="J22" i="2"/>
  <c r="K22" i="2"/>
  <c r="L22" i="2"/>
  <c r="M22" i="2"/>
  <c r="I26" i="2"/>
  <c r="I27" i="2"/>
  <c r="I41" i="2"/>
  <c r="J41" i="2"/>
  <c r="I29" i="2"/>
  <c r="I30" i="2"/>
  <c r="I32" i="2"/>
  <c r="I33" i="2"/>
  <c r="I35" i="2"/>
  <c r="I36" i="2"/>
  <c r="I38" i="2"/>
  <c r="I39" i="2"/>
  <c r="I40" i="2"/>
  <c r="J40" i="2"/>
  <c r="D43" i="2"/>
  <c r="D44" i="2"/>
  <c r="D46" i="2"/>
  <c r="B11" i="3"/>
  <c r="C11" i="3"/>
  <c r="D11" i="3"/>
  <c r="E11" i="3"/>
  <c r="F11" i="3"/>
  <c r="G11" i="3"/>
  <c r="H11" i="3"/>
  <c r="I11" i="3"/>
  <c r="J11" i="3"/>
  <c r="K11" i="3"/>
  <c r="L11" i="3"/>
  <c r="M11" i="3"/>
  <c r="N11" i="3"/>
  <c r="N16" i="3"/>
  <c r="B21" i="3"/>
  <c r="C21" i="3"/>
  <c r="D21" i="3"/>
  <c r="E21" i="3"/>
  <c r="F21" i="3"/>
  <c r="G21" i="3"/>
  <c r="H21" i="3"/>
  <c r="I21" i="3"/>
  <c r="J21" i="3"/>
  <c r="K21" i="3"/>
  <c r="L21" i="3"/>
  <c r="M21" i="3"/>
  <c r="B22" i="3"/>
  <c r="C22" i="3"/>
  <c r="D22" i="3"/>
  <c r="E22" i="3"/>
  <c r="F22" i="3"/>
  <c r="G22" i="3"/>
  <c r="H22" i="3"/>
  <c r="I22" i="3"/>
  <c r="J22" i="3"/>
  <c r="K22" i="3"/>
  <c r="L22" i="3"/>
  <c r="M22" i="3"/>
  <c r="I26" i="3"/>
  <c r="I27" i="3"/>
  <c r="I29" i="3"/>
  <c r="I30" i="3"/>
  <c r="I32" i="3"/>
  <c r="I33" i="3"/>
  <c r="I35" i="3"/>
  <c r="I36" i="3"/>
  <c r="I38" i="3"/>
  <c r="I39" i="3"/>
  <c r="I40" i="3"/>
  <c r="J40" i="3"/>
  <c r="I41" i="3"/>
  <c r="J41" i="3"/>
  <c r="D43" i="3"/>
  <c r="D44" i="3"/>
  <c r="D46" i="3"/>
  <c r="B11" i="4"/>
  <c r="C11" i="4"/>
  <c r="N11" i="4"/>
  <c r="N16" i="4"/>
  <c r="D11" i="4"/>
  <c r="E11" i="4"/>
  <c r="F11" i="4"/>
  <c r="G11" i="4"/>
  <c r="H11" i="4"/>
  <c r="I11" i="4"/>
  <c r="J11" i="4"/>
  <c r="K11" i="4"/>
  <c r="L11" i="4"/>
  <c r="M11" i="4"/>
  <c r="B21" i="4"/>
  <c r="C21" i="4"/>
  <c r="D21" i="4"/>
  <c r="E21" i="4"/>
  <c r="F21" i="4"/>
  <c r="G21" i="4"/>
  <c r="H21" i="4"/>
  <c r="I21" i="4"/>
  <c r="J21" i="4"/>
  <c r="K21" i="4"/>
  <c r="L21" i="4"/>
  <c r="M21" i="4"/>
  <c r="B22" i="4"/>
  <c r="C22" i="4"/>
  <c r="D22" i="4"/>
  <c r="E22" i="4"/>
  <c r="F22" i="4"/>
  <c r="G22" i="4"/>
  <c r="H22" i="4"/>
  <c r="I22" i="4"/>
  <c r="J22" i="4"/>
  <c r="K22" i="4"/>
  <c r="L22" i="4"/>
  <c r="M22" i="4"/>
  <c r="I26" i="4"/>
  <c r="I27" i="4"/>
  <c r="I41" i="4"/>
  <c r="J41" i="4"/>
  <c r="I29" i="4"/>
  <c r="I30" i="4"/>
  <c r="I32" i="4"/>
  <c r="I33" i="4"/>
  <c r="I35" i="4"/>
  <c r="I36" i="4"/>
  <c r="I38" i="4"/>
  <c r="I39" i="4"/>
  <c r="I40" i="4"/>
  <c r="J40" i="4"/>
  <c r="D43" i="4"/>
  <c r="D44" i="4"/>
  <c r="D46" i="4"/>
  <c r="B11" i="5"/>
  <c r="C11" i="5"/>
  <c r="D11" i="5"/>
  <c r="E11" i="5"/>
  <c r="F11" i="5"/>
  <c r="G11" i="5"/>
  <c r="H11" i="5"/>
  <c r="I11" i="5"/>
  <c r="J11" i="5"/>
  <c r="K11" i="5"/>
  <c r="L11" i="5"/>
  <c r="M11" i="5"/>
  <c r="N11" i="5"/>
  <c r="N16" i="5"/>
  <c r="B21" i="5"/>
  <c r="C21" i="5"/>
  <c r="D21" i="5"/>
  <c r="E21" i="5"/>
  <c r="F21" i="5"/>
  <c r="G21" i="5"/>
  <c r="H21" i="5"/>
  <c r="I21" i="5"/>
  <c r="J21" i="5"/>
  <c r="K21" i="5"/>
  <c r="L21" i="5"/>
  <c r="M21" i="5"/>
  <c r="B22" i="5"/>
  <c r="C22" i="5"/>
  <c r="D22" i="5"/>
  <c r="E22" i="5"/>
  <c r="F22" i="5"/>
  <c r="G22" i="5"/>
  <c r="H22" i="5"/>
  <c r="I22" i="5"/>
  <c r="J22" i="5"/>
  <c r="K22" i="5"/>
  <c r="L22" i="5"/>
  <c r="M22" i="5"/>
  <c r="I26" i="5"/>
  <c r="I27" i="5"/>
  <c r="I29" i="5"/>
  <c r="I30" i="5"/>
  <c r="I32" i="5"/>
  <c r="I33" i="5"/>
  <c r="I35" i="5"/>
  <c r="I36" i="5"/>
  <c r="I38" i="5"/>
  <c r="I39" i="5"/>
  <c r="I40" i="5"/>
  <c r="J40" i="5"/>
  <c r="I41" i="5"/>
  <c r="J41" i="5"/>
  <c r="D43" i="5"/>
  <c r="D44" i="5"/>
  <c r="D46" i="5"/>
  <c r="B11" i="1"/>
  <c r="N11" i="1" s="1"/>
  <c r="N16" i="1" s="1"/>
  <c r="C11" i="1"/>
  <c r="D11" i="1"/>
  <c r="E11" i="1"/>
  <c r="F11" i="1"/>
  <c r="G11" i="1"/>
  <c r="H11" i="1"/>
  <c r="I11" i="1"/>
  <c r="J11" i="1"/>
  <c r="K11" i="1"/>
  <c r="L11" i="1"/>
  <c r="M11" i="1"/>
  <c r="I26" i="1"/>
  <c r="I27" i="1"/>
  <c r="I29" i="1"/>
  <c r="I30" i="1"/>
  <c r="I32" i="1"/>
  <c r="I33" i="1"/>
  <c r="I35" i="1"/>
  <c r="I36" i="1"/>
  <c r="I38" i="1"/>
  <c r="I39" i="1"/>
  <c r="D43" i="1"/>
  <c r="D44" i="1"/>
  <c r="D46" i="1"/>
  <c r="B9" i="15"/>
  <c r="B10" i="15"/>
  <c r="C9" i="15"/>
  <c r="D9" i="15"/>
  <c r="D10" i="15"/>
  <c r="E9" i="15"/>
  <c r="F9" i="15"/>
  <c r="F10" i="15"/>
  <c r="G9" i="15"/>
  <c r="H9" i="15"/>
  <c r="H10" i="15"/>
  <c r="I9" i="15"/>
  <c r="J9" i="15"/>
  <c r="J10" i="15"/>
  <c r="K9" i="15"/>
  <c r="L9" i="15"/>
  <c r="L10" i="15"/>
  <c r="M9" i="15"/>
  <c r="N9" i="15"/>
  <c r="N10" i="15"/>
  <c r="P9" i="15"/>
  <c r="Q9" i="15"/>
  <c r="R9" i="15"/>
  <c r="S9" i="15"/>
  <c r="T9" i="15"/>
  <c r="U9" i="15"/>
  <c r="V9" i="15"/>
  <c r="W9" i="15"/>
  <c r="X9" i="15"/>
  <c r="Y9" i="15"/>
  <c r="C10" i="15"/>
  <c r="E10" i="15"/>
  <c r="G10" i="15"/>
  <c r="I10" i="15"/>
  <c r="K10" i="15"/>
  <c r="M10" i="15"/>
  <c r="O10" i="15"/>
  <c r="P10" i="15"/>
  <c r="Q10" i="15"/>
  <c r="R10" i="15"/>
  <c r="S10" i="15"/>
  <c r="T10" i="15"/>
  <c r="U10" i="15"/>
  <c r="V10" i="15"/>
  <c r="W10" i="15"/>
  <c r="X10" i="15"/>
  <c r="Y10" i="15"/>
  <c r="I11" i="7"/>
  <c r="J14" i="7"/>
  <c r="J15" i="7"/>
  <c r="J16" i="7"/>
  <c r="J17" i="7"/>
  <c r="J18" i="7"/>
  <c r="J19" i="7"/>
  <c r="B20" i="7"/>
  <c r="C20" i="7"/>
  <c r="D20" i="7"/>
  <c r="E20" i="7"/>
  <c r="F20" i="7"/>
  <c r="G20" i="7"/>
  <c r="H20" i="7"/>
  <c r="I20" i="7"/>
  <c r="J20" i="7"/>
  <c r="N11" i="6"/>
  <c r="N16" i="6"/>
  <c r="N11" i="9"/>
  <c r="N16" i="9"/>
  <c r="N11" i="13"/>
  <c r="N16" i="13"/>
  <c r="I41" i="1" l="1"/>
  <c r="J41" i="1" s="1"/>
  <c r="I40" i="1"/>
  <c r="J40" i="1" s="1"/>
</calcChain>
</file>

<file path=xl/sharedStrings.xml><?xml version="1.0" encoding="utf-8"?>
<sst xmlns="http://schemas.openxmlformats.org/spreadsheetml/2006/main" count="1255" uniqueCount="117">
  <si>
    <t>☆月内の薬剤発注と納品の状況</t>
    <rPh sb="1" eb="2">
      <t>ゲツ</t>
    </rPh>
    <rPh sb="2" eb="3">
      <t>ナイ</t>
    </rPh>
    <rPh sb="4" eb="6">
      <t>ヤクザイ</t>
    </rPh>
    <rPh sb="6" eb="8">
      <t>ハッチュウ</t>
    </rPh>
    <rPh sb="9" eb="11">
      <t>ノウヒン</t>
    </rPh>
    <rPh sb="12" eb="14">
      <t>ジョウキョウ</t>
    </rPh>
    <phoneticPr fontId="2"/>
  </si>
  <si>
    <t>卸業者</t>
    <rPh sb="0" eb="1">
      <t>オロシ</t>
    </rPh>
    <rPh sb="1" eb="3">
      <t>ギョウシャ</t>
    </rPh>
    <phoneticPr fontId="2"/>
  </si>
  <si>
    <t>恒和薬品</t>
    <rPh sb="0" eb="1">
      <t>コウ</t>
    </rPh>
    <rPh sb="1" eb="2">
      <t>ワ</t>
    </rPh>
    <rPh sb="2" eb="4">
      <t>ヤクヒン</t>
    </rPh>
    <phoneticPr fontId="2"/>
  </si>
  <si>
    <t>バイタル</t>
    <phoneticPr fontId="2"/>
  </si>
  <si>
    <t>小田島</t>
    <rPh sb="0" eb="3">
      <t>オダシマ</t>
    </rPh>
    <phoneticPr fontId="2"/>
  </si>
  <si>
    <t>日医工</t>
    <rPh sb="0" eb="1">
      <t>ニチ</t>
    </rPh>
    <rPh sb="1" eb="2">
      <t>イ</t>
    </rPh>
    <rPh sb="2" eb="3">
      <t>コウ</t>
    </rPh>
    <phoneticPr fontId="2"/>
  </si>
  <si>
    <t>沢井</t>
    <rPh sb="0" eb="2">
      <t>サワイ</t>
    </rPh>
    <phoneticPr fontId="2"/>
  </si>
  <si>
    <t>その他</t>
    <rPh sb="2" eb="3">
      <t>タ</t>
    </rPh>
    <phoneticPr fontId="2"/>
  </si>
  <si>
    <t>入院</t>
    <rPh sb="0" eb="2">
      <t>ニュウイン</t>
    </rPh>
    <phoneticPr fontId="2"/>
  </si>
  <si>
    <t>外来</t>
    <rPh sb="0" eb="2">
      <t>ガイライ</t>
    </rPh>
    <phoneticPr fontId="2"/>
  </si>
  <si>
    <t>合計</t>
    <rPh sb="0" eb="2">
      <t>ゴウケイ</t>
    </rPh>
    <phoneticPr fontId="2"/>
  </si>
  <si>
    <t>☆処方件数の報告</t>
    <rPh sb="1" eb="3">
      <t>ショホウ</t>
    </rPh>
    <rPh sb="3" eb="5">
      <t>ケンスウ</t>
    </rPh>
    <rPh sb="6" eb="8">
      <t>ホウコク</t>
    </rPh>
    <phoneticPr fontId="2"/>
  </si>
  <si>
    <t>4月</t>
    <rPh sb="1" eb="2">
      <t>ガツ</t>
    </rPh>
    <phoneticPr fontId="2"/>
  </si>
  <si>
    <t>東</t>
    <rPh sb="0" eb="1">
      <t>ヒガシ</t>
    </rPh>
    <phoneticPr fontId="2"/>
  </si>
  <si>
    <t>西</t>
    <rPh sb="0" eb="1">
      <t>ニシ</t>
    </rPh>
    <phoneticPr fontId="2"/>
  </si>
  <si>
    <t>北</t>
    <rPh sb="0" eb="1">
      <t>キタ</t>
    </rPh>
    <phoneticPr fontId="2"/>
  </si>
  <si>
    <t>南</t>
    <rPh sb="0" eb="1">
      <t>ミナミ</t>
    </rPh>
    <phoneticPr fontId="2"/>
  </si>
  <si>
    <t>病棟</t>
    <rPh sb="0" eb="2">
      <t>ビョウトウ</t>
    </rPh>
    <phoneticPr fontId="2"/>
  </si>
  <si>
    <t>人数</t>
    <rPh sb="0" eb="2">
      <t>ニンズウ</t>
    </rPh>
    <phoneticPr fontId="2"/>
  </si>
  <si>
    <t>算定件数</t>
    <rPh sb="0" eb="2">
      <t>サンテイ</t>
    </rPh>
    <rPh sb="2" eb="4">
      <t>ケンスウ</t>
    </rPh>
    <phoneticPr fontId="2"/>
  </si>
  <si>
    <t>算定金額</t>
    <rPh sb="0" eb="2">
      <t>サンテイ</t>
    </rPh>
    <rPh sb="2" eb="4">
      <t>キンガク</t>
    </rPh>
    <phoneticPr fontId="2"/>
  </si>
  <si>
    <t>☆人事労務の状況</t>
    <rPh sb="1" eb="3">
      <t>ジンジ</t>
    </rPh>
    <rPh sb="3" eb="5">
      <t>ロウム</t>
    </rPh>
    <rPh sb="6" eb="8">
      <t>ジョウキョウ</t>
    </rPh>
    <phoneticPr fontId="2"/>
  </si>
  <si>
    <t>遅刻</t>
    <rPh sb="0" eb="2">
      <t>チコク</t>
    </rPh>
    <phoneticPr fontId="2"/>
  </si>
  <si>
    <t>早退</t>
    <rPh sb="0" eb="2">
      <t>ソウタイ</t>
    </rPh>
    <phoneticPr fontId="2"/>
  </si>
  <si>
    <t>欠勤</t>
    <rPh sb="0" eb="2">
      <t>ケッキン</t>
    </rPh>
    <phoneticPr fontId="2"/>
  </si>
  <si>
    <t>有給取得</t>
    <rPh sb="0" eb="2">
      <t>ユウキュウ</t>
    </rPh>
    <rPh sb="2" eb="4">
      <t>シュトク</t>
    </rPh>
    <phoneticPr fontId="2"/>
  </si>
  <si>
    <t>研修出張</t>
    <rPh sb="0" eb="2">
      <t>ケンシュウ</t>
    </rPh>
    <rPh sb="2" eb="4">
      <t>シュッチョウ</t>
    </rPh>
    <phoneticPr fontId="2"/>
  </si>
  <si>
    <t>＜薬局業務月報＞</t>
    <rPh sb="1" eb="3">
      <t>ヤッキョク</t>
    </rPh>
    <rPh sb="3" eb="5">
      <t>ギョウム</t>
    </rPh>
    <rPh sb="5" eb="7">
      <t>ゲッポウ</t>
    </rPh>
    <phoneticPr fontId="2"/>
  </si>
  <si>
    <t>黒沢</t>
    <rPh sb="0" eb="2">
      <t>クロサワ</t>
    </rPh>
    <phoneticPr fontId="2"/>
  </si>
  <si>
    <t>☆その他薬局所属スタッフの研修等の実施状況</t>
    <rPh sb="3" eb="4">
      <t>タ</t>
    </rPh>
    <rPh sb="4" eb="6">
      <t>ヤッキョク</t>
    </rPh>
    <rPh sb="6" eb="8">
      <t>ショゾク</t>
    </rPh>
    <rPh sb="13" eb="15">
      <t>ケンシュウ</t>
    </rPh>
    <rPh sb="15" eb="16">
      <t>ナド</t>
    </rPh>
    <rPh sb="17" eb="19">
      <t>ジッシ</t>
    </rPh>
    <rPh sb="19" eb="21">
      <t>ジョウキョウ</t>
    </rPh>
    <phoneticPr fontId="2"/>
  </si>
  <si>
    <t>☆ミス発生や患者様からの苦情およびご意見などについて</t>
    <rPh sb="3" eb="5">
      <t>ハッセイ</t>
    </rPh>
    <rPh sb="6" eb="8">
      <t>カンジャ</t>
    </rPh>
    <rPh sb="8" eb="9">
      <t>サマ</t>
    </rPh>
    <rPh sb="12" eb="14">
      <t>クジョウ</t>
    </rPh>
    <rPh sb="18" eb="20">
      <t>イケン</t>
    </rPh>
    <phoneticPr fontId="2"/>
  </si>
  <si>
    <t>ご意見</t>
    <rPh sb="1" eb="3">
      <t>イケン</t>
    </rPh>
    <phoneticPr fontId="2"/>
  </si>
  <si>
    <t>苦　情</t>
    <rPh sb="0" eb="1">
      <t>ク</t>
    </rPh>
    <rPh sb="2" eb="3">
      <t>ジョウ</t>
    </rPh>
    <phoneticPr fontId="2"/>
  </si>
  <si>
    <t>☆その他の報告事項</t>
    <rPh sb="3" eb="4">
      <t>タ</t>
    </rPh>
    <rPh sb="5" eb="7">
      <t>ホウコク</t>
    </rPh>
    <rPh sb="7" eb="9">
      <t>ジコウ</t>
    </rPh>
    <phoneticPr fontId="2"/>
  </si>
  <si>
    <t>週計</t>
    <rPh sb="0" eb="1">
      <t>シュウ</t>
    </rPh>
    <rPh sb="1" eb="2">
      <t>ケイ</t>
    </rPh>
    <phoneticPr fontId="2"/>
  </si>
  <si>
    <t>5月</t>
    <rPh sb="1" eb="2">
      <t>ガツ</t>
    </rPh>
    <phoneticPr fontId="2"/>
  </si>
  <si>
    <t>なし</t>
    <phoneticPr fontId="2"/>
  </si>
  <si>
    <t>入院患者数</t>
    <rPh sb="0" eb="2">
      <t>ニュウイン</t>
    </rPh>
    <rPh sb="2" eb="4">
      <t>カンジャ</t>
    </rPh>
    <rPh sb="4" eb="5">
      <t>スウ</t>
    </rPh>
    <phoneticPr fontId="2"/>
  </si>
  <si>
    <t>7月</t>
  </si>
  <si>
    <t>6月</t>
  </si>
  <si>
    <t>8月</t>
  </si>
  <si>
    <t>9月</t>
  </si>
  <si>
    <t>10月</t>
  </si>
  <si>
    <t>11月</t>
  </si>
  <si>
    <t>12月</t>
  </si>
  <si>
    <t>1月</t>
  </si>
  <si>
    <t>2月</t>
  </si>
  <si>
    <t>3月</t>
  </si>
  <si>
    <t>月平均</t>
    <rPh sb="0" eb="1">
      <t>ツキ</t>
    </rPh>
    <rPh sb="1" eb="3">
      <t>ヘイキン</t>
    </rPh>
    <phoneticPr fontId="2"/>
  </si>
  <si>
    <t>総額</t>
    <rPh sb="0" eb="2">
      <t>ソウガク</t>
    </rPh>
    <phoneticPr fontId="2"/>
  </si>
  <si>
    <t>年度合計</t>
    <rPh sb="0" eb="2">
      <t>ネンド</t>
    </rPh>
    <rPh sb="2" eb="4">
      <t>ゴウケイ</t>
    </rPh>
    <phoneticPr fontId="2"/>
  </si>
  <si>
    <t>上期合計</t>
    <rPh sb="0" eb="2">
      <t>カミキ</t>
    </rPh>
    <rPh sb="2" eb="4">
      <t>ゴウケイ</t>
    </rPh>
    <phoneticPr fontId="2"/>
  </si>
  <si>
    <t>下期合計</t>
    <rPh sb="0" eb="2">
      <t>シモキ</t>
    </rPh>
    <rPh sb="2" eb="4">
      <t>ゴウケイ</t>
    </rPh>
    <phoneticPr fontId="2"/>
  </si>
  <si>
    <t>月平均</t>
    <rPh sb="0" eb="3">
      <t>ツキヘイキン</t>
    </rPh>
    <phoneticPr fontId="2"/>
  </si>
  <si>
    <t>月合計</t>
    <rPh sb="0" eb="1">
      <t>ツキ</t>
    </rPh>
    <rPh sb="1" eb="3">
      <t>ゴウケイ</t>
    </rPh>
    <phoneticPr fontId="2"/>
  </si>
  <si>
    <t>青和</t>
    <rPh sb="0" eb="1">
      <t>アオ</t>
    </rPh>
    <rPh sb="1" eb="2">
      <t>ワ</t>
    </rPh>
    <phoneticPr fontId="2"/>
  </si>
  <si>
    <t>☆後発品（％）</t>
    <rPh sb="1" eb="3">
      <t>コウハツ</t>
    </rPh>
    <rPh sb="3" eb="4">
      <t>シナ</t>
    </rPh>
    <phoneticPr fontId="2"/>
  </si>
  <si>
    <t>採用品目数</t>
    <rPh sb="0" eb="2">
      <t>サイヨウ</t>
    </rPh>
    <rPh sb="2" eb="4">
      <t>ヒンモク</t>
    </rPh>
    <rPh sb="4" eb="5">
      <t>スウ</t>
    </rPh>
    <phoneticPr fontId="2"/>
  </si>
  <si>
    <t>内服（後発）</t>
    <rPh sb="0" eb="2">
      <t>ナイフク</t>
    </rPh>
    <rPh sb="3" eb="5">
      <t>コウハツ</t>
    </rPh>
    <phoneticPr fontId="2"/>
  </si>
  <si>
    <t>外用（後発）</t>
    <rPh sb="0" eb="1">
      <t>ソト</t>
    </rPh>
    <rPh sb="1" eb="2">
      <t>ヨウ</t>
    </rPh>
    <rPh sb="3" eb="5">
      <t>コウハツ</t>
    </rPh>
    <phoneticPr fontId="2"/>
  </si>
  <si>
    <t>注射（後発）</t>
    <rPh sb="0" eb="2">
      <t>チュウシャ</t>
    </rPh>
    <rPh sb="3" eb="5">
      <t>コウハツ</t>
    </rPh>
    <phoneticPr fontId="2"/>
  </si>
  <si>
    <t>内服（先発）</t>
    <rPh sb="0" eb="2">
      <t>ナイフク</t>
    </rPh>
    <rPh sb="3" eb="5">
      <t>センパツ</t>
    </rPh>
    <phoneticPr fontId="2"/>
  </si>
  <si>
    <t>外用（先発）</t>
    <rPh sb="0" eb="1">
      <t>ソト</t>
    </rPh>
    <rPh sb="1" eb="2">
      <t>ヨウ</t>
    </rPh>
    <rPh sb="3" eb="5">
      <t>センパツ</t>
    </rPh>
    <phoneticPr fontId="2"/>
  </si>
  <si>
    <t>注射（先発）</t>
    <rPh sb="0" eb="2">
      <t>チュウシャ</t>
    </rPh>
    <rPh sb="3" eb="5">
      <t>センパツ</t>
    </rPh>
    <phoneticPr fontId="2"/>
  </si>
  <si>
    <t>☆後発医薬品採用状況</t>
    <rPh sb="1" eb="3">
      <t>コウハツ</t>
    </rPh>
    <rPh sb="3" eb="6">
      <t>イヤクヒン</t>
    </rPh>
    <rPh sb="6" eb="8">
      <t>サイヨウ</t>
    </rPh>
    <rPh sb="8" eb="10">
      <t>ジョウキョウ</t>
    </rPh>
    <phoneticPr fontId="2"/>
  </si>
  <si>
    <t>東邦薬品</t>
    <rPh sb="0" eb="2">
      <t>トウホウ</t>
    </rPh>
    <rPh sb="2" eb="4">
      <t>ヤクヒン</t>
    </rPh>
    <phoneticPr fontId="2"/>
  </si>
  <si>
    <t>☆薬剤管理指導業務実績</t>
    <rPh sb="1" eb="3">
      <t>ヤクザイ</t>
    </rPh>
    <rPh sb="3" eb="5">
      <t>カンリ</t>
    </rPh>
    <rPh sb="5" eb="7">
      <t>シドウ</t>
    </rPh>
    <rPh sb="7" eb="9">
      <t>ギョウム</t>
    </rPh>
    <rPh sb="9" eb="11">
      <t>ジッセキ</t>
    </rPh>
    <phoneticPr fontId="2"/>
  </si>
  <si>
    <t>2011年度</t>
    <rPh sb="4" eb="6">
      <t>ネンド</t>
    </rPh>
    <phoneticPr fontId="2"/>
  </si>
  <si>
    <t>2012年度</t>
    <rPh sb="4" eb="6">
      <t>ネンド</t>
    </rPh>
    <phoneticPr fontId="2"/>
  </si>
  <si>
    <t>①5/30八戸地区病薬第385回例会</t>
    <rPh sb="5" eb="7">
      <t>ハチノヘ</t>
    </rPh>
    <rPh sb="7" eb="9">
      <t>チク</t>
    </rPh>
    <rPh sb="9" eb="10">
      <t>ビョウ</t>
    </rPh>
    <rPh sb="10" eb="11">
      <t>ヤク</t>
    </rPh>
    <rPh sb="11" eb="12">
      <t>ダイ</t>
    </rPh>
    <rPh sb="15" eb="16">
      <t>カイ</t>
    </rPh>
    <rPh sb="16" eb="18">
      <t>レイカイ</t>
    </rPh>
    <phoneticPr fontId="2"/>
  </si>
  <si>
    <t>立花</t>
    <rPh sb="0" eb="2">
      <t>タチバナ</t>
    </rPh>
    <phoneticPr fontId="2"/>
  </si>
  <si>
    <t>①5/30八戸地区病薬第385回例会</t>
    <phoneticPr fontId="2"/>
  </si>
  <si>
    <t>①立花薬剤師5/5（月）から勤務開始、②分包機カセット購入（28品目）⇒料金はかからないとのこと。③新規採用品目：トピナ錠（抗てんかん薬）、④</t>
    <rPh sb="1" eb="3">
      <t>タチバナ</t>
    </rPh>
    <rPh sb="3" eb="6">
      <t>ヤクザイシ</t>
    </rPh>
    <rPh sb="10" eb="11">
      <t>ゲツ</t>
    </rPh>
    <rPh sb="14" eb="16">
      <t>キンム</t>
    </rPh>
    <rPh sb="16" eb="18">
      <t>カイシ</t>
    </rPh>
    <rPh sb="20" eb="21">
      <t>プン</t>
    </rPh>
    <rPh sb="21" eb="22">
      <t>ツツ</t>
    </rPh>
    <rPh sb="22" eb="23">
      <t>キ</t>
    </rPh>
    <rPh sb="27" eb="29">
      <t>コウニュウ</t>
    </rPh>
    <rPh sb="32" eb="34">
      <t>ヒンモク</t>
    </rPh>
    <rPh sb="36" eb="38">
      <t>リョウキン</t>
    </rPh>
    <rPh sb="50" eb="52">
      <t>シンキ</t>
    </rPh>
    <rPh sb="52" eb="54">
      <t>サイヨウ</t>
    </rPh>
    <rPh sb="54" eb="56">
      <t>ヒンモク</t>
    </rPh>
    <rPh sb="60" eb="61">
      <t>ジョウ</t>
    </rPh>
    <rPh sb="62" eb="63">
      <t>コウ</t>
    </rPh>
    <rPh sb="67" eb="68">
      <t>ヤク</t>
    </rPh>
    <phoneticPr fontId="2"/>
  </si>
  <si>
    <t>①6/19八戸地区病薬第386回例会、②6/15PCP東北B講演会（仙台）</t>
    <phoneticPr fontId="2"/>
  </si>
  <si>
    <t>①6/19八戸地区病薬第386回例会、②6/15PCP東北B講演会（仙台）、③6/26～28日本精神神経学会年会（横浜）</t>
    <rPh sb="5" eb="7">
      <t>ハチノヘ</t>
    </rPh>
    <rPh sb="7" eb="9">
      <t>チク</t>
    </rPh>
    <rPh sb="9" eb="10">
      <t>ビョウ</t>
    </rPh>
    <rPh sb="10" eb="11">
      <t>ヤク</t>
    </rPh>
    <rPh sb="11" eb="12">
      <t>ダイ</t>
    </rPh>
    <rPh sb="15" eb="16">
      <t>カイ</t>
    </rPh>
    <rPh sb="16" eb="18">
      <t>レイカイ</t>
    </rPh>
    <rPh sb="27" eb="29">
      <t>トウホク</t>
    </rPh>
    <rPh sb="30" eb="33">
      <t>コウエンカイ</t>
    </rPh>
    <rPh sb="34" eb="36">
      <t>センダイ</t>
    </rPh>
    <rPh sb="46" eb="48">
      <t>ニホン</t>
    </rPh>
    <rPh sb="48" eb="50">
      <t>セイシン</t>
    </rPh>
    <rPh sb="50" eb="52">
      <t>シンケイ</t>
    </rPh>
    <rPh sb="52" eb="54">
      <t>ガッカイ</t>
    </rPh>
    <rPh sb="54" eb="56">
      <t>ネンカイ</t>
    </rPh>
    <rPh sb="57" eb="59">
      <t>ヨコハマ</t>
    </rPh>
    <phoneticPr fontId="2"/>
  </si>
  <si>
    <t>①新採用医薬品：ガバペンチン錠（抗てんかん薬）、ツムラ83抑肝散加陳皮半夏、クエチアピン錠（12.5）、②分包機カセット発注（28品目）購入代金不要、③外来処方の多剤併用チェック開始（シールを貼っています）</t>
    <rPh sb="1" eb="4">
      <t>シンサイヨウ</t>
    </rPh>
    <rPh sb="4" eb="7">
      <t>イヤクヒン</t>
    </rPh>
    <rPh sb="14" eb="15">
      <t>ジョウ</t>
    </rPh>
    <rPh sb="16" eb="17">
      <t>コウ</t>
    </rPh>
    <rPh sb="21" eb="22">
      <t>ヤク</t>
    </rPh>
    <rPh sb="29" eb="30">
      <t>ヨク</t>
    </rPh>
    <rPh sb="30" eb="31">
      <t>カン</t>
    </rPh>
    <rPh sb="31" eb="32">
      <t>サン</t>
    </rPh>
    <rPh sb="32" eb="33">
      <t>カ</t>
    </rPh>
    <rPh sb="33" eb="34">
      <t>チン</t>
    </rPh>
    <rPh sb="34" eb="35">
      <t>カワ</t>
    </rPh>
    <rPh sb="35" eb="36">
      <t>ハン</t>
    </rPh>
    <rPh sb="36" eb="37">
      <t>ナツ</t>
    </rPh>
    <rPh sb="44" eb="45">
      <t>ジョウ</t>
    </rPh>
    <rPh sb="53" eb="55">
      <t>ブンポウ</t>
    </rPh>
    <rPh sb="55" eb="56">
      <t>キ</t>
    </rPh>
    <rPh sb="60" eb="62">
      <t>ハッチュウ</t>
    </rPh>
    <rPh sb="65" eb="67">
      <t>ヒンモク</t>
    </rPh>
    <rPh sb="68" eb="70">
      <t>コウニュウ</t>
    </rPh>
    <rPh sb="70" eb="72">
      <t>ダイキン</t>
    </rPh>
    <rPh sb="72" eb="74">
      <t>フヨウ</t>
    </rPh>
    <rPh sb="76" eb="78">
      <t>ガイライ</t>
    </rPh>
    <rPh sb="78" eb="80">
      <t>ショホウ</t>
    </rPh>
    <rPh sb="81" eb="83">
      <t>タザイ</t>
    </rPh>
    <rPh sb="83" eb="85">
      <t>ヘイヨウ</t>
    </rPh>
    <rPh sb="89" eb="91">
      <t>カイシ</t>
    </rPh>
    <rPh sb="96" eb="97">
      <t>ハ</t>
    </rPh>
    <phoneticPr fontId="2"/>
  </si>
  <si>
    <t>①7/30八戸地区病薬第387回例会、②7/12県病薬精神定例勉強会（青森）、③7/19青森県臨床薬学研究会（青森）</t>
    <rPh sb="5" eb="7">
      <t>ハチノヘ</t>
    </rPh>
    <rPh sb="7" eb="9">
      <t>チク</t>
    </rPh>
    <rPh sb="9" eb="10">
      <t>ビョウ</t>
    </rPh>
    <rPh sb="10" eb="11">
      <t>ヤク</t>
    </rPh>
    <rPh sb="11" eb="12">
      <t>ダイ</t>
    </rPh>
    <rPh sb="15" eb="16">
      <t>カイ</t>
    </rPh>
    <rPh sb="16" eb="18">
      <t>レイカイ</t>
    </rPh>
    <rPh sb="24" eb="25">
      <t>ケン</t>
    </rPh>
    <rPh sb="25" eb="26">
      <t>ビョウ</t>
    </rPh>
    <rPh sb="26" eb="27">
      <t>ヤク</t>
    </rPh>
    <rPh sb="27" eb="29">
      <t>セイシン</t>
    </rPh>
    <rPh sb="29" eb="31">
      <t>テイレイ</t>
    </rPh>
    <rPh sb="31" eb="33">
      <t>ベンキョウ</t>
    </rPh>
    <rPh sb="33" eb="34">
      <t>カイ</t>
    </rPh>
    <rPh sb="35" eb="37">
      <t>アオモリ</t>
    </rPh>
    <rPh sb="44" eb="47">
      <t>アオモリケン</t>
    </rPh>
    <rPh sb="47" eb="49">
      <t>リンショウ</t>
    </rPh>
    <rPh sb="49" eb="51">
      <t>ヤクガク</t>
    </rPh>
    <rPh sb="51" eb="54">
      <t>ケンキュウカイ</t>
    </rPh>
    <rPh sb="55" eb="57">
      <t>アオモリ</t>
    </rPh>
    <phoneticPr fontId="2"/>
  </si>
  <si>
    <t>①7/30八戸地区病薬第387回例会</t>
    <phoneticPr fontId="2"/>
  </si>
  <si>
    <t>①8/27八戸精神科医会</t>
    <rPh sb="5" eb="7">
      <t>ハチノヘ</t>
    </rPh>
    <rPh sb="7" eb="9">
      <t>セイシン</t>
    </rPh>
    <rPh sb="9" eb="10">
      <t>カ</t>
    </rPh>
    <rPh sb="10" eb="11">
      <t>イ</t>
    </rPh>
    <rPh sb="11" eb="12">
      <t>カイ</t>
    </rPh>
    <phoneticPr fontId="2"/>
  </si>
  <si>
    <t>①治験打ち合わせ開始</t>
    <rPh sb="1" eb="3">
      <t>チケン</t>
    </rPh>
    <rPh sb="3" eb="4">
      <t>ウ</t>
    </rPh>
    <rPh sb="5" eb="6">
      <t>ア</t>
    </rPh>
    <rPh sb="8" eb="10">
      <t>カイシ</t>
    </rPh>
    <phoneticPr fontId="2"/>
  </si>
  <si>
    <t>薬をもらうまでの時間が長すぎる</t>
    <rPh sb="0" eb="1">
      <t>クスリ</t>
    </rPh>
    <rPh sb="8" eb="10">
      <t>ジカン</t>
    </rPh>
    <rPh sb="11" eb="12">
      <t>ナガ</t>
    </rPh>
    <phoneticPr fontId="2"/>
  </si>
  <si>
    <t>薬剤師の増員や調剤のオートメーション化を進めて欲しい</t>
    <rPh sb="0" eb="3">
      <t>ヤクザイシ</t>
    </rPh>
    <rPh sb="4" eb="6">
      <t>ゾウイン</t>
    </rPh>
    <rPh sb="7" eb="9">
      <t>チョウザイ</t>
    </rPh>
    <rPh sb="18" eb="19">
      <t>カ</t>
    </rPh>
    <rPh sb="20" eb="21">
      <t>スス</t>
    </rPh>
    <rPh sb="23" eb="24">
      <t>ホ</t>
    </rPh>
    <phoneticPr fontId="2"/>
  </si>
  <si>
    <t>①新採用医薬品：マグミット錠（330）、エリキュース錠（2.5）、リスパダール液（0.5）、②採用削除：アポプロン注、③分包機カセットを追加してから、調剤時間の短縮効果が見られています。③八戸赤十字HPとのクロザリル医療連携締結</t>
    <rPh sb="1" eb="4">
      <t>シンサイヨウ</t>
    </rPh>
    <rPh sb="4" eb="7">
      <t>イヤクヒン</t>
    </rPh>
    <rPh sb="13" eb="14">
      <t>ジョウ</t>
    </rPh>
    <rPh sb="26" eb="27">
      <t>ジョウ</t>
    </rPh>
    <rPh sb="39" eb="40">
      <t>エキ</t>
    </rPh>
    <rPh sb="47" eb="49">
      <t>サイヨウ</t>
    </rPh>
    <rPh sb="49" eb="51">
      <t>サクジョ</t>
    </rPh>
    <rPh sb="57" eb="58">
      <t>チュウ</t>
    </rPh>
    <rPh sb="60" eb="62">
      <t>ブンポウ</t>
    </rPh>
    <rPh sb="62" eb="63">
      <t>キ</t>
    </rPh>
    <rPh sb="68" eb="70">
      <t>ツイカ</t>
    </rPh>
    <rPh sb="75" eb="77">
      <t>チョウザイ</t>
    </rPh>
    <rPh sb="77" eb="79">
      <t>ジカン</t>
    </rPh>
    <rPh sb="80" eb="82">
      <t>タンシュク</t>
    </rPh>
    <rPh sb="82" eb="84">
      <t>コウカ</t>
    </rPh>
    <rPh sb="85" eb="86">
      <t>ミ</t>
    </rPh>
    <rPh sb="94" eb="96">
      <t>ハチノヘ</t>
    </rPh>
    <rPh sb="96" eb="99">
      <t>セキジュウジ</t>
    </rPh>
    <rPh sb="108" eb="110">
      <t>イリョウ</t>
    </rPh>
    <rPh sb="110" eb="112">
      <t>レンケイ</t>
    </rPh>
    <rPh sb="112" eb="114">
      <t>テイケツ</t>
    </rPh>
    <phoneticPr fontId="2"/>
  </si>
  <si>
    <t>亀谷</t>
    <rPh sb="0" eb="2">
      <t>カメヤ</t>
    </rPh>
    <phoneticPr fontId="2"/>
  </si>
  <si>
    <t>最上</t>
    <rPh sb="0" eb="2">
      <t>モガミ</t>
    </rPh>
    <phoneticPr fontId="2"/>
  </si>
  <si>
    <t>VV</t>
    <phoneticPr fontId="2"/>
  </si>
  <si>
    <t>①9/18、19：日精協薬剤師部門研修会（盛岡）参加（1日目講師）</t>
    <rPh sb="9" eb="10">
      <t>ニチ</t>
    </rPh>
    <rPh sb="10" eb="11">
      <t>セイ</t>
    </rPh>
    <rPh sb="11" eb="12">
      <t>キョウ</t>
    </rPh>
    <rPh sb="12" eb="15">
      <t>ヤクザイシ</t>
    </rPh>
    <rPh sb="15" eb="17">
      <t>ブモン</t>
    </rPh>
    <rPh sb="17" eb="20">
      <t>ケンシュウカイ</t>
    </rPh>
    <rPh sb="21" eb="23">
      <t>モリオカ</t>
    </rPh>
    <rPh sb="24" eb="26">
      <t>サンカ</t>
    </rPh>
    <rPh sb="28" eb="29">
      <t>ニチ</t>
    </rPh>
    <rPh sb="29" eb="30">
      <t>メ</t>
    </rPh>
    <rPh sb="30" eb="32">
      <t>コウシ</t>
    </rPh>
    <phoneticPr fontId="2"/>
  </si>
  <si>
    <t>①9/16より最上薬剤師入職（週4日、5時間/日）、②フルコナゾール注、及びカプセル50㎎必要時購入</t>
    <rPh sb="7" eb="9">
      <t>モガミ</t>
    </rPh>
    <rPh sb="9" eb="12">
      <t>ヤクザイシ</t>
    </rPh>
    <rPh sb="12" eb="14">
      <t>ニュウショク</t>
    </rPh>
    <rPh sb="15" eb="16">
      <t>シュウ</t>
    </rPh>
    <rPh sb="17" eb="18">
      <t>ニチ</t>
    </rPh>
    <rPh sb="20" eb="22">
      <t>ジカン</t>
    </rPh>
    <rPh sb="23" eb="24">
      <t>ニチ</t>
    </rPh>
    <rPh sb="34" eb="35">
      <t>チュウ</t>
    </rPh>
    <rPh sb="36" eb="37">
      <t>オヨ</t>
    </rPh>
    <rPh sb="45" eb="48">
      <t>ヒツヨウジ</t>
    </rPh>
    <rPh sb="48" eb="50">
      <t>コウニュウ</t>
    </rPh>
    <phoneticPr fontId="2"/>
  </si>
  <si>
    <r>
      <t>①10/22八戸精神科医会、②10/23日本精神神経学会精神科薬物療法</t>
    </r>
    <r>
      <rPr>
        <sz val="11"/>
        <rFont val="ＭＳ Ｐゴシック"/>
        <family val="3"/>
        <charset val="128"/>
      </rPr>
      <t>e-ラーニング受講</t>
    </r>
    <rPh sb="6" eb="8">
      <t>ハチノヘ</t>
    </rPh>
    <rPh sb="8" eb="11">
      <t>セイシンカ</t>
    </rPh>
    <rPh sb="11" eb="12">
      <t>イ</t>
    </rPh>
    <rPh sb="12" eb="13">
      <t>カイ</t>
    </rPh>
    <rPh sb="20" eb="22">
      <t>ニホン</t>
    </rPh>
    <rPh sb="22" eb="24">
      <t>セイシン</t>
    </rPh>
    <rPh sb="24" eb="26">
      <t>シンケイ</t>
    </rPh>
    <rPh sb="26" eb="28">
      <t>ガッカイ</t>
    </rPh>
    <rPh sb="28" eb="31">
      <t>セイシンカ</t>
    </rPh>
    <rPh sb="31" eb="33">
      <t>ヤクブツ</t>
    </rPh>
    <rPh sb="33" eb="35">
      <t>リョウホウ</t>
    </rPh>
    <rPh sb="42" eb="44">
      <t>ジュコウ</t>
    </rPh>
    <phoneticPr fontId="2"/>
  </si>
  <si>
    <t>①サンリズムカプセル（50）、ワイテンス（2）新規購入（以後、必要時購入）、②検査検体の置き場所再検討中。薬局⇒検査室へ、③エンシュアリキッド廃棄96缶（保管場所、出し方再検討）、④粉分包機ディスク、スクレーパー交換、動作不良あり、メンテナンス依頼。だましだまし使ってくださいとの指示を受ける。⑤治験薬搬入済、⑥亀谷薬剤師長期休業時の勤務体制検討</t>
    <rPh sb="23" eb="25">
      <t>シンキ</t>
    </rPh>
    <rPh sb="25" eb="27">
      <t>コウニュウ</t>
    </rPh>
    <rPh sb="28" eb="30">
      <t>イゴ</t>
    </rPh>
    <rPh sb="31" eb="34">
      <t>ヒツヨウジ</t>
    </rPh>
    <rPh sb="34" eb="36">
      <t>コウニュウ</t>
    </rPh>
    <rPh sb="39" eb="41">
      <t>ケンサ</t>
    </rPh>
    <rPh sb="41" eb="43">
      <t>ケンタイ</t>
    </rPh>
    <rPh sb="44" eb="45">
      <t>オ</t>
    </rPh>
    <rPh sb="46" eb="48">
      <t>バショ</t>
    </rPh>
    <rPh sb="48" eb="52">
      <t>サイケントウチュウ</t>
    </rPh>
    <rPh sb="53" eb="55">
      <t>ヤッキョク</t>
    </rPh>
    <rPh sb="56" eb="59">
      <t>ケンサシツ</t>
    </rPh>
    <rPh sb="71" eb="73">
      <t>ハイキ</t>
    </rPh>
    <rPh sb="75" eb="76">
      <t>カン</t>
    </rPh>
    <rPh sb="77" eb="79">
      <t>ホカン</t>
    </rPh>
    <rPh sb="79" eb="81">
      <t>バショ</t>
    </rPh>
    <rPh sb="82" eb="83">
      <t>ダ</t>
    </rPh>
    <rPh sb="84" eb="85">
      <t>カタ</t>
    </rPh>
    <rPh sb="85" eb="88">
      <t>サイケントウ</t>
    </rPh>
    <rPh sb="91" eb="92">
      <t>コナ</t>
    </rPh>
    <rPh sb="92" eb="95">
      <t>ブンポウキ</t>
    </rPh>
    <rPh sb="106" eb="108">
      <t>コウカン</t>
    </rPh>
    <rPh sb="109" eb="111">
      <t>ドウサ</t>
    </rPh>
    <rPh sb="111" eb="113">
      <t>フリョウ</t>
    </rPh>
    <rPh sb="122" eb="124">
      <t>イライ</t>
    </rPh>
    <rPh sb="131" eb="132">
      <t>ツカ</t>
    </rPh>
    <rPh sb="140" eb="142">
      <t>シジ</t>
    </rPh>
    <rPh sb="143" eb="144">
      <t>ウ</t>
    </rPh>
    <rPh sb="148" eb="151">
      <t>チケンヤク</t>
    </rPh>
    <rPh sb="151" eb="153">
      <t>ハンニュウ</t>
    </rPh>
    <rPh sb="153" eb="154">
      <t>スミ</t>
    </rPh>
    <phoneticPr fontId="2"/>
  </si>
  <si>
    <t>①11/8北東北精神科薬物療法研究会（盛岡）、②11/13八戸精神科医会、③11/28八戸地区病薬例会、④11/30ＰＣＰ研究会東北ブロック下期講演会（盛岡）</t>
    <rPh sb="5" eb="6">
      <t>キタ</t>
    </rPh>
    <rPh sb="6" eb="8">
      <t>トウホク</t>
    </rPh>
    <rPh sb="8" eb="11">
      <t>セイシンカ</t>
    </rPh>
    <rPh sb="11" eb="13">
      <t>ヤクブツ</t>
    </rPh>
    <rPh sb="13" eb="15">
      <t>リョウホウ</t>
    </rPh>
    <rPh sb="15" eb="18">
      <t>ケンキュウカイ</t>
    </rPh>
    <rPh sb="19" eb="21">
      <t>モリオカ</t>
    </rPh>
    <rPh sb="29" eb="31">
      <t>ハチノヘ</t>
    </rPh>
    <rPh sb="31" eb="34">
      <t>セイシンカ</t>
    </rPh>
    <rPh sb="34" eb="35">
      <t>イ</t>
    </rPh>
    <rPh sb="35" eb="36">
      <t>カイ</t>
    </rPh>
    <rPh sb="43" eb="45">
      <t>ハチノヘ</t>
    </rPh>
    <rPh sb="45" eb="47">
      <t>チク</t>
    </rPh>
    <rPh sb="47" eb="48">
      <t>ビョウ</t>
    </rPh>
    <rPh sb="48" eb="49">
      <t>ヤク</t>
    </rPh>
    <rPh sb="49" eb="51">
      <t>レイカイ</t>
    </rPh>
    <rPh sb="61" eb="64">
      <t>ケンキュウカイ</t>
    </rPh>
    <rPh sb="64" eb="66">
      <t>トウホク</t>
    </rPh>
    <rPh sb="70" eb="72">
      <t>シモキ</t>
    </rPh>
    <rPh sb="72" eb="75">
      <t>コウエンカイ</t>
    </rPh>
    <rPh sb="76" eb="78">
      <t>モリオカ</t>
    </rPh>
    <phoneticPr fontId="2"/>
  </si>
  <si>
    <t>11/28八戸地区病薬例会</t>
    <phoneticPr fontId="2"/>
  </si>
  <si>
    <t>①ニュープロパッチ（ﾚｽﾄﾚｽﾚｯｸﾞｽ症候群治療薬）、タルチレリンＯＤ錠（脊髄小脳変性症治療薬）、ルネスタ錠（睡眠薬）を新規購入。②アリセプトＯＤ再購入（レビー小体型認知症への使用のため）、③ロナセン8㎎、リボトリール1㎎、リスペリドン0.5㎎、ドネペジル10㎎の採用規格追加、④予測指示残薬の返却をなくすため、今後は休日夜間一時配置薬の内容見直しを行います。</t>
    <rPh sb="20" eb="23">
      <t>ショウコウグン</t>
    </rPh>
    <rPh sb="23" eb="26">
      <t>チリョウヤク</t>
    </rPh>
    <rPh sb="36" eb="37">
      <t>ジョウ</t>
    </rPh>
    <rPh sb="38" eb="40">
      <t>セキズイ</t>
    </rPh>
    <rPh sb="40" eb="42">
      <t>ショウノウ</t>
    </rPh>
    <rPh sb="42" eb="44">
      <t>ヘンセイ</t>
    </rPh>
    <rPh sb="44" eb="45">
      <t>ショウ</t>
    </rPh>
    <rPh sb="45" eb="48">
      <t>チリョウヤク</t>
    </rPh>
    <rPh sb="54" eb="55">
      <t>ジョウ</t>
    </rPh>
    <rPh sb="56" eb="59">
      <t>スイミンヤク</t>
    </rPh>
    <rPh sb="61" eb="63">
      <t>シンキ</t>
    </rPh>
    <rPh sb="63" eb="65">
      <t>コウニュウ</t>
    </rPh>
    <rPh sb="74" eb="75">
      <t>サイ</t>
    </rPh>
    <rPh sb="75" eb="77">
      <t>コウニュウ</t>
    </rPh>
    <rPh sb="81" eb="83">
      <t>ショウタイ</t>
    </rPh>
    <rPh sb="83" eb="84">
      <t>ガタ</t>
    </rPh>
    <rPh sb="84" eb="87">
      <t>ニンチショウ</t>
    </rPh>
    <rPh sb="89" eb="91">
      <t>シヨウ</t>
    </rPh>
    <rPh sb="133" eb="135">
      <t>サイヨウ</t>
    </rPh>
    <rPh sb="135" eb="137">
      <t>キカク</t>
    </rPh>
    <rPh sb="137" eb="139">
      <t>ツイカ</t>
    </rPh>
    <rPh sb="141" eb="143">
      <t>ヨソク</t>
    </rPh>
    <rPh sb="143" eb="145">
      <t>シジ</t>
    </rPh>
    <rPh sb="145" eb="147">
      <t>ザンヤク</t>
    </rPh>
    <rPh sb="148" eb="150">
      <t>ヘンキャク</t>
    </rPh>
    <rPh sb="157" eb="159">
      <t>コンゴ</t>
    </rPh>
    <rPh sb="160" eb="162">
      <t>キュウジツ</t>
    </rPh>
    <rPh sb="162" eb="164">
      <t>ヤカン</t>
    </rPh>
    <rPh sb="164" eb="166">
      <t>イチジ</t>
    </rPh>
    <rPh sb="166" eb="168">
      <t>ハイチ</t>
    </rPh>
    <rPh sb="168" eb="169">
      <t>ヤク</t>
    </rPh>
    <rPh sb="170" eb="172">
      <t>ナイヨウ</t>
    </rPh>
    <rPh sb="172" eb="174">
      <t>ミナオ</t>
    </rPh>
    <rPh sb="176" eb="177">
      <t>オコナ</t>
    </rPh>
    <phoneticPr fontId="2"/>
  </si>
  <si>
    <t>①コンサータ錠36㎎（ADHD治療薬）、アピドラ注ソロスター50（インスリン製剤）、カリメート経口液20％（カリウム吸着剤）新規購入、②散剤分包機故障し、代替機器で対応しています（新規購入の必要あり）、③年末年始のため、薬品は少々過剰に発注しています、④手指消毒薬ビオシラビング（5Ｌ）からベルコムローション（500ｍＬ）包装へ採用変更（次期、イソプロピルアルコール（18Ｌ）も同様に小包装化していきます（継ぎ足しはしないでくださいとの、立ち入り検査指摘事項のため）</t>
    <rPh sb="6" eb="7">
      <t>ジョウ</t>
    </rPh>
    <rPh sb="15" eb="18">
      <t>チリョウヤク</t>
    </rPh>
    <rPh sb="24" eb="25">
      <t>チュウ</t>
    </rPh>
    <rPh sb="38" eb="40">
      <t>セイザイ</t>
    </rPh>
    <rPh sb="47" eb="49">
      <t>ケイコウ</t>
    </rPh>
    <rPh sb="49" eb="50">
      <t>エキ</t>
    </rPh>
    <rPh sb="58" eb="60">
      <t>キュウチャク</t>
    </rPh>
    <rPh sb="60" eb="61">
      <t>ザイ</t>
    </rPh>
    <rPh sb="62" eb="64">
      <t>シンキ</t>
    </rPh>
    <rPh sb="64" eb="66">
      <t>コウニュウ</t>
    </rPh>
    <rPh sb="68" eb="70">
      <t>サンザイ</t>
    </rPh>
    <rPh sb="70" eb="73">
      <t>ブンポウキ</t>
    </rPh>
    <rPh sb="73" eb="75">
      <t>コショウ</t>
    </rPh>
    <rPh sb="77" eb="79">
      <t>ダイガエ</t>
    </rPh>
    <rPh sb="79" eb="81">
      <t>キキ</t>
    </rPh>
    <rPh sb="82" eb="84">
      <t>タイオウ</t>
    </rPh>
    <rPh sb="90" eb="92">
      <t>シンキ</t>
    </rPh>
    <rPh sb="92" eb="94">
      <t>コウニュウ</t>
    </rPh>
    <rPh sb="95" eb="97">
      <t>ヒツヨウ</t>
    </rPh>
    <rPh sb="102" eb="104">
      <t>ネンマツ</t>
    </rPh>
    <rPh sb="104" eb="106">
      <t>ネンシ</t>
    </rPh>
    <rPh sb="110" eb="112">
      <t>ヤクヒン</t>
    </rPh>
    <rPh sb="113" eb="115">
      <t>ショウショウ</t>
    </rPh>
    <rPh sb="115" eb="117">
      <t>カジョウ</t>
    </rPh>
    <rPh sb="118" eb="120">
      <t>ハッチュウ</t>
    </rPh>
    <rPh sb="127" eb="129">
      <t>テユビ</t>
    </rPh>
    <rPh sb="129" eb="132">
      <t>ショウドクヤク</t>
    </rPh>
    <rPh sb="161" eb="163">
      <t>ホウソウ</t>
    </rPh>
    <rPh sb="164" eb="166">
      <t>サイヨウ</t>
    </rPh>
    <rPh sb="166" eb="168">
      <t>ヘンコウ</t>
    </rPh>
    <rPh sb="169" eb="171">
      <t>ジキ</t>
    </rPh>
    <rPh sb="189" eb="191">
      <t>ドウヨウ</t>
    </rPh>
    <rPh sb="192" eb="193">
      <t>ショウ</t>
    </rPh>
    <rPh sb="193" eb="195">
      <t>ホウソウ</t>
    </rPh>
    <rPh sb="195" eb="196">
      <t>カ</t>
    </rPh>
    <rPh sb="203" eb="204">
      <t>ツ</t>
    </rPh>
    <rPh sb="205" eb="206">
      <t>タ</t>
    </rPh>
    <rPh sb="219" eb="220">
      <t>タ</t>
    </rPh>
    <rPh sb="221" eb="222">
      <t>イ</t>
    </rPh>
    <rPh sb="223" eb="225">
      <t>ケンサ</t>
    </rPh>
    <rPh sb="225" eb="227">
      <t>シテキ</t>
    </rPh>
    <rPh sb="227" eb="229">
      <t>ジコウ</t>
    </rPh>
    <phoneticPr fontId="2"/>
  </si>
  <si>
    <t>①12/9八戸地区病薬例会</t>
    <rPh sb="5" eb="7">
      <t>ハチノヘ</t>
    </rPh>
    <rPh sb="7" eb="9">
      <t>チク</t>
    </rPh>
    <rPh sb="9" eb="10">
      <t>ビョウ</t>
    </rPh>
    <rPh sb="10" eb="11">
      <t>ヤク</t>
    </rPh>
    <rPh sb="11" eb="13">
      <t>レイカイ</t>
    </rPh>
    <phoneticPr fontId="2"/>
  </si>
  <si>
    <t>①12/9八戸地区病薬例会</t>
    <phoneticPr fontId="2"/>
  </si>
  <si>
    <t>定期処方分を追加する</t>
    <rPh sb="0" eb="2">
      <t>テイキ</t>
    </rPh>
    <rPh sb="2" eb="4">
      <t>ショホウ</t>
    </rPh>
    <rPh sb="4" eb="5">
      <t>ブン</t>
    </rPh>
    <rPh sb="6" eb="8">
      <t>ツイカ</t>
    </rPh>
    <phoneticPr fontId="2"/>
  </si>
  <si>
    <t>1/29八戸地区病薬例会</t>
    <phoneticPr fontId="2"/>
  </si>
  <si>
    <t>①1/24青森県病薬研修会（アスパム）、②1/29八戸地区病薬例会、③1/27リリーウェブ講演会（八戸グランドＨ）、④1/31医薬品安全管理責任者等講習会（東京）</t>
    <rPh sb="5" eb="7">
      <t>アオモリ</t>
    </rPh>
    <rPh sb="7" eb="8">
      <t>ケン</t>
    </rPh>
    <rPh sb="8" eb="9">
      <t>ビョウ</t>
    </rPh>
    <rPh sb="9" eb="10">
      <t>ヤク</t>
    </rPh>
    <rPh sb="10" eb="13">
      <t>ケンシュウカイ</t>
    </rPh>
    <rPh sb="25" eb="27">
      <t>ハチノヘ</t>
    </rPh>
    <rPh sb="27" eb="29">
      <t>チク</t>
    </rPh>
    <rPh sb="29" eb="30">
      <t>ビョウ</t>
    </rPh>
    <rPh sb="30" eb="31">
      <t>ヤク</t>
    </rPh>
    <rPh sb="31" eb="33">
      <t>レイカイ</t>
    </rPh>
    <rPh sb="45" eb="48">
      <t>コウエンカイ</t>
    </rPh>
    <rPh sb="49" eb="51">
      <t>ハチノヘ</t>
    </rPh>
    <rPh sb="63" eb="66">
      <t>イヤクヒン</t>
    </rPh>
    <rPh sb="66" eb="68">
      <t>アンゼン</t>
    </rPh>
    <rPh sb="68" eb="70">
      <t>カンリ</t>
    </rPh>
    <rPh sb="70" eb="72">
      <t>セキニン</t>
    </rPh>
    <rPh sb="72" eb="73">
      <t>シャ</t>
    </rPh>
    <rPh sb="73" eb="74">
      <t>ナド</t>
    </rPh>
    <rPh sb="74" eb="77">
      <t>コウシュウカイ</t>
    </rPh>
    <rPh sb="78" eb="80">
      <t>トウキョウ</t>
    </rPh>
    <phoneticPr fontId="2"/>
  </si>
  <si>
    <t>①ツムラ20防已黄耆湯、スピリーバ吸入剤、アドエアディスカス（250）60吸入の3製品登録、②手指消毒薬5Ｌ⇒500ｍＬ包装へ変更。70％イソプロピルアルコールも18Ｌ⇒500ｍＬへ採用変更。ボトルへの詰め替え作業は廃止。</t>
    <rPh sb="6" eb="8">
      <t>ボウイ</t>
    </rPh>
    <rPh sb="8" eb="10">
      <t>オウギ</t>
    </rPh>
    <rPh sb="10" eb="11">
      <t>トウ</t>
    </rPh>
    <rPh sb="17" eb="19">
      <t>キュウニュウ</t>
    </rPh>
    <rPh sb="19" eb="20">
      <t>ザイ</t>
    </rPh>
    <rPh sb="37" eb="39">
      <t>キュウニュウ</t>
    </rPh>
    <rPh sb="41" eb="43">
      <t>セイヒン</t>
    </rPh>
    <rPh sb="43" eb="45">
      <t>トウロク</t>
    </rPh>
    <rPh sb="47" eb="49">
      <t>テユビ</t>
    </rPh>
    <rPh sb="49" eb="52">
      <t>ショウドクヤク</t>
    </rPh>
    <rPh sb="60" eb="62">
      <t>ホウソウ</t>
    </rPh>
    <rPh sb="63" eb="65">
      <t>ヘンコウ</t>
    </rPh>
    <rPh sb="91" eb="93">
      <t>サイヨウ</t>
    </rPh>
    <rPh sb="93" eb="95">
      <t>ヘンコウ</t>
    </rPh>
    <rPh sb="101" eb="102">
      <t>ツ</t>
    </rPh>
    <rPh sb="103" eb="104">
      <t>カ</t>
    </rPh>
    <rPh sb="105" eb="107">
      <t>サギョウ</t>
    </rPh>
    <rPh sb="108" eb="110">
      <t>ハイシ</t>
    </rPh>
    <phoneticPr fontId="2"/>
  </si>
  <si>
    <t>2/27八戸地区病薬例会</t>
    <phoneticPr fontId="2"/>
  </si>
  <si>
    <t>①2/1県病薬精神科第25回定例会（DIEPSS講習会）、②2/27八戸地区病薬例会</t>
    <rPh sb="4" eb="5">
      <t>ケン</t>
    </rPh>
    <rPh sb="5" eb="6">
      <t>ビョウ</t>
    </rPh>
    <rPh sb="6" eb="7">
      <t>ヤク</t>
    </rPh>
    <rPh sb="7" eb="9">
      <t>セイシン</t>
    </rPh>
    <rPh sb="9" eb="10">
      <t>カ</t>
    </rPh>
    <rPh sb="10" eb="11">
      <t>ダイ</t>
    </rPh>
    <rPh sb="13" eb="14">
      <t>カイ</t>
    </rPh>
    <rPh sb="14" eb="15">
      <t>テイ</t>
    </rPh>
    <rPh sb="15" eb="17">
      <t>レイカイ</t>
    </rPh>
    <rPh sb="24" eb="27">
      <t>コウシュウカイ</t>
    </rPh>
    <rPh sb="34" eb="36">
      <t>ハチノヘ</t>
    </rPh>
    <rPh sb="36" eb="38">
      <t>チク</t>
    </rPh>
    <rPh sb="38" eb="39">
      <t>ビョウ</t>
    </rPh>
    <rPh sb="39" eb="40">
      <t>ヤク</t>
    </rPh>
    <rPh sb="40" eb="42">
      <t>レイカイ</t>
    </rPh>
    <phoneticPr fontId="2"/>
  </si>
  <si>
    <t>①レミニールＯＤ、レスタミンコーワ―クリーム正式採用、②エルネオパ2号2000ｍＬ、ヘパリンＮａシリンジロック用、ツムラ105通導散購入⇒使用後は必要時購入登録。③ゾピクロンの投与量で査定あり、薬事委員会にて上限が決まっている薬剤の投与量に関する注意喚起を行った。</t>
    <rPh sb="22" eb="24">
      <t>セイシキ</t>
    </rPh>
    <rPh sb="24" eb="26">
      <t>サイヨウ</t>
    </rPh>
    <rPh sb="34" eb="35">
      <t>ゴウ</t>
    </rPh>
    <rPh sb="55" eb="56">
      <t>ヨウ</t>
    </rPh>
    <rPh sb="63" eb="64">
      <t>ツウ</t>
    </rPh>
    <rPh sb="64" eb="65">
      <t>ドウ</t>
    </rPh>
    <rPh sb="65" eb="66">
      <t>サン</t>
    </rPh>
    <rPh sb="66" eb="68">
      <t>コウニュウ</t>
    </rPh>
    <rPh sb="69" eb="72">
      <t>シヨウゴ</t>
    </rPh>
    <rPh sb="73" eb="76">
      <t>ヒツヨウジ</t>
    </rPh>
    <rPh sb="76" eb="78">
      <t>コウニュウ</t>
    </rPh>
    <rPh sb="78" eb="80">
      <t>トウロク</t>
    </rPh>
    <rPh sb="88" eb="90">
      <t>トウヨ</t>
    </rPh>
    <rPh sb="90" eb="91">
      <t>リョウ</t>
    </rPh>
    <rPh sb="92" eb="94">
      <t>サテイ</t>
    </rPh>
    <rPh sb="97" eb="99">
      <t>ヤクジ</t>
    </rPh>
    <rPh sb="99" eb="102">
      <t>イインカイ</t>
    </rPh>
    <rPh sb="104" eb="106">
      <t>ジョウゲン</t>
    </rPh>
    <rPh sb="107" eb="108">
      <t>キ</t>
    </rPh>
    <rPh sb="113" eb="115">
      <t>ヤクザイ</t>
    </rPh>
    <rPh sb="116" eb="118">
      <t>トウヨ</t>
    </rPh>
    <rPh sb="118" eb="119">
      <t>リョウ</t>
    </rPh>
    <rPh sb="120" eb="121">
      <t>カン</t>
    </rPh>
    <rPh sb="123" eb="125">
      <t>チュウイ</t>
    </rPh>
    <rPh sb="125" eb="127">
      <t>カンキ</t>
    </rPh>
    <rPh sb="128" eb="129">
      <t>オコナ</t>
    </rPh>
    <phoneticPr fontId="2"/>
  </si>
  <si>
    <t>3/17八戸地区病薬例会</t>
    <phoneticPr fontId="2"/>
  </si>
  <si>
    <t>①3/17八戸地区病薬例会</t>
    <rPh sb="5" eb="7">
      <t>ハチノヘ</t>
    </rPh>
    <rPh sb="7" eb="9">
      <t>チク</t>
    </rPh>
    <rPh sb="9" eb="10">
      <t>ビョウ</t>
    </rPh>
    <rPh sb="10" eb="11">
      <t>ヤク</t>
    </rPh>
    <rPh sb="11" eb="13">
      <t>レイカイ</t>
    </rPh>
    <phoneticPr fontId="2"/>
  </si>
  <si>
    <t>①ロドピン錠50㎎（規格追加）、スミスリンローション（採用追加：外用疥癬）、セファクロル250㎎（ケフラールの後発品）採用。②棚卸を実施し、報告書作成中。</t>
    <rPh sb="5" eb="6">
      <t>ジョウ</t>
    </rPh>
    <rPh sb="10" eb="12">
      <t>キカク</t>
    </rPh>
    <rPh sb="12" eb="14">
      <t>ツイカ</t>
    </rPh>
    <rPh sb="27" eb="29">
      <t>サイヨウ</t>
    </rPh>
    <rPh sb="29" eb="31">
      <t>ツイカ</t>
    </rPh>
    <rPh sb="32" eb="34">
      <t>ガイヨウ</t>
    </rPh>
    <rPh sb="34" eb="36">
      <t>カイセン</t>
    </rPh>
    <rPh sb="55" eb="58">
      <t>コウハツヒン</t>
    </rPh>
    <rPh sb="59" eb="61">
      <t>サイヨウ</t>
    </rPh>
    <rPh sb="63" eb="65">
      <t>タナオロシ</t>
    </rPh>
    <rPh sb="66" eb="68">
      <t>ジッシ</t>
    </rPh>
    <rPh sb="70" eb="73">
      <t>ホウコクショ</t>
    </rPh>
    <rPh sb="73" eb="76">
      <t>サクセイチュウ</t>
    </rPh>
    <phoneticPr fontId="2"/>
  </si>
  <si>
    <t>なし</t>
    <phoneticPr fontId="2"/>
  </si>
  <si>
    <t>薬局業務月報（Ｈ27年度）.xls の互換性レポート</t>
  </si>
  <si>
    <t>2015/5/7 10:36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</si>
  <si>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</si>
  <si>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</si>
  <si>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</si>
  <si>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</si>
  <si>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</si>
  <si>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</si>
  <si>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立花</t>
    <rPh sb="0" eb="2">
      <t>タチバナ</t>
    </rPh>
    <phoneticPr fontId="2"/>
  </si>
  <si>
    <t>①新規購入医薬品：イリボー錠（下痢型過敏性腸症候群治療剤）、ソセゴン注（鎮痛剤）</t>
    <rPh sb="1" eb="3">
      <t>シンキ</t>
    </rPh>
    <rPh sb="3" eb="5">
      <t>コウニュウ</t>
    </rPh>
    <rPh sb="5" eb="8">
      <t>イヤクヒン</t>
    </rPh>
    <rPh sb="13" eb="14">
      <t>ジョウ</t>
    </rPh>
    <rPh sb="15" eb="18">
      <t>ゲリガタ</t>
    </rPh>
    <rPh sb="18" eb="21">
      <t>カビンセイ</t>
    </rPh>
    <rPh sb="21" eb="22">
      <t>チョウ</t>
    </rPh>
    <rPh sb="22" eb="25">
      <t>ショウコウグン</t>
    </rPh>
    <rPh sb="25" eb="27">
      <t>チリョウ</t>
    </rPh>
    <rPh sb="27" eb="28">
      <t>ザイ</t>
    </rPh>
    <rPh sb="34" eb="35">
      <t>チュウ</t>
    </rPh>
    <rPh sb="36" eb="39">
      <t>チンツウザイ</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</si>
</sst>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Red]\-#,##0.0"/>
    <numFmt numFmtId="177" formatCode="0.0"/>
  </numFmts>
  <fonts count="12">
    <font>
      <sz val="11"/>
      <name val="ＭＳ Ｐゴシック"/>
      <family val="3"/>
      <charset val="128"/>
    </font>
    <font>
      <sz val="11"/>
      <name val="ＭＳ Ｐゴシック"/>
      <family val="3"/>
      <charset val="128"/>
    </font>
    <font>
      <sz val="6"/>
      <name val="ＭＳ Ｐゴシック"/>
      <family val="3"/>
      <charset val="128"/>
    </font>
    <font>
      <sz val="18"/>
      <name val="ＭＳ Ｐゴシック"/>
      <family val="3"/>
      <charset val="128"/>
    </font>
    <font>
      <sz val="11"/>
      <color indexed="10"/>
      <name val="ＭＳ Ｐゴシック"/>
      <family val="3"/>
      <charset val="128"/>
    </font>
    <font>
      <sz val="11"/>
      <color indexed="8"/>
      <name val="ＭＳ Ｐゴシック"/>
      <family val="3"/>
      <charset val="128"/>
    </font>
    <font>
      <b/>
      <sz val="11"/>
      <name val="ＭＳ Ｐゴシック"/>
      <family val="3"/>
      <charset val="128"/>
    </font>
    <font>
      <b/>
      <sz val="11"/>
      <color indexed="10"/>
      <name val="ＭＳ Ｐゴシック"/>
      <family val="3"/>
      <charset val="128"/>
    </font>
    <font>
      <b/>
      <sz val="11"/>
      <color indexed="8"/>
      <name val="ＭＳ Ｐゴシック"/>
      <family val="3"/>
      <charset val="128"/>
    </font>
    <font>
      <sz val="11"/>
      <color indexed="48"/>
      <name val="ＭＳ Ｐゴシック"/>
      <family val="3"/>
      <charset val="128"/>
    </font>
    <font>
      <sz val="11"/>
      <name val="ＭＳ Ｐゴシック"/>
      <family val="3"/>
      <charset val="128"/>
    </font>
    <font>
      <sz val="11"/>
      <color rgb="FF0070C0"/>
      <name val="ＭＳ Ｐゴシック"/>
      <family val="3"/>
      <charset val="128"/>
    </font>
  </fonts>
  <fills count="3">
    <fill>
      <patternFill patternType="none"/>
    </fill>
    <fill>
      <patternFill patternType="gray125"/>
    </fill>
    <fill>
      <patternFill patternType="solid">
        <fgColor indexed="13"/>
        <bgColor indexed="64"/>
      </patternFill>
    </fill>
  </fills>
  <borders count="5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3">
    <xf numFmtId="0" fontId="0" fillId="0" borderId="0"/>
    <xf numFmtId="38" fontId="1" fillId="0" borderId="0" applyFont="0" applyFill="0" applyBorder="0" applyAlignment="0" applyProtection="0"/>
    <xf numFmtId="40" fontId="1" fillId="0" borderId="0" applyFont="0" applyFill="0" applyBorder="0" applyAlignment="0" applyProtection="0"/>
  </cellStyleXfs>
  <cellXfs count="136">
    <xf numFmtId="0" fontId="0" fillId="0" borderId="0" xfId="0"/>
    <xf numFmtId="0" fontId="0" fillId="0" borderId="1" xfId="0" applyBorder="1" applyAlignment="1">
      <alignment horizontal="center"/>
    </xf>
    <xf numFmtId="0" fontId="0" fillId="0" borderId="0"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2" xfId="0" applyBorder="1"/>
    <xf numFmtId="0" fontId="0" fillId="0" borderId="4" xfId="0" applyBorder="1"/>
    <xf numFmtId="0" fontId="0" fillId="0" borderId="5"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0" xfId="0" applyFill="1" applyBorder="1" applyAlignment="1">
      <alignment horizontal="left"/>
    </xf>
    <xf numFmtId="0" fontId="0" fillId="0" borderId="4" xfId="0" applyFill="1" applyBorder="1" applyAlignment="1">
      <alignment horizontal="center"/>
    </xf>
    <xf numFmtId="0" fontId="0" fillId="0" borderId="5" xfId="0" applyBorder="1"/>
    <xf numFmtId="0" fontId="0" fillId="0" borderId="10" xfId="0" applyBorder="1"/>
    <xf numFmtId="0" fontId="0" fillId="0" borderId="6" xfId="0" applyFill="1" applyBorder="1" applyAlignment="1">
      <alignment horizontal="center"/>
    </xf>
    <xf numFmtId="0" fontId="0" fillId="0" borderId="11" xfId="0" applyBorder="1"/>
    <xf numFmtId="0" fontId="0" fillId="0" borderId="7" xfId="0" applyFill="1" applyBorder="1" applyAlignment="1">
      <alignment horizontal="center"/>
    </xf>
    <xf numFmtId="0" fontId="0" fillId="0" borderId="12" xfId="0" applyBorder="1"/>
    <xf numFmtId="0" fontId="0" fillId="0" borderId="13" xfId="0" applyBorder="1"/>
    <xf numFmtId="0" fontId="4" fillId="0" borderId="1" xfId="0" applyFont="1" applyBorder="1" applyAlignment="1">
      <alignment horizontal="center"/>
    </xf>
    <xf numFmtId="0" fontId="4" fillId="0" borderId="3" xfId="0" applyFont="1" applyBorder="1" applyAlignment="1">
      <alignment horizontal="center"/>
    </xf>
    <xf numFmtId="0" fontId="0" fillId="0" borderId="6" xfId="0" applyBorder="1"/>
    <xf numFmtId="0" fontId="0" fillId="0" borderId="4" xfId="0" applyBorder="1" applyAlignment="1">
      <alignment horizontal="center"/>
    </xf>
    <xf numFmtId="0" fontId="0" fillId="0" borderId="14" xfId="0" applyBorder="1" applyAlignment="1">
      <alignment horizontal="center"/>
    </xf>
    <xf numFmtId="0" fontId="0" fillId="0" borderId="15" xfId="0" applyBorder="1"/>
    <xf numFmtId="0" fontId="0" fillId="0" borderId="16" xfId="0"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 xfId="0" applyFont="1" applyBorder="1" applyAlignment="1">
      <alignment horizontal="center"/>
    </xf>
    <xf numFmtId="0" fontId="5" fillId="0" borderId="3" xfId="0" applyFont="1" applyBorder="1" applyAlignment="1">
      <alignment horizontal="center"/>
    </xf>
    <xf numFmtId="0" fontId="8" fillId="0" borderId="19" xfId="0" applyFont="1" applyBorder="1" applyAlignment="1">
      <alignment horizontal="center"/>
    </xf>
    <xf numFmtId="0" fontId="8" fillId="0" borderId="20" xfId="0" applyFont="1" applyBorder="1" applyAlignment="1">
      <alignment horizontal="center"/>
    </xf>
    <xf numFmtId="38" fontId="0" fillId="0" borderId="2" xfId="1" applyFont="1" applyBorder="1" applyAlignment="1">
      <alignment horizontal="right"/>
    </xf>
    <xf numFmtId="0" fontId="6" fillId="0" borderId="4" xfId="0" applyFont="1" applyBorder="1" applyAlignment="1">
      <alignment horizontal="center"/>
    </xf>
    <xf numFmtId="0" fontId="6" fillId="0" borderId="5" xfId="0" applyFont="1" applyBorder="1" applyAlignment="1">
      <alignment horizontal="center"/>
    </xf>
    <xf numFmtId="0" fontId="6" fillId="0" borderId="12" xfId="0" applyFont="1" applyBorder="1" applyAlignment="1">
      <alignment horizontal="center"/>
    </xf>
    <xf numFmtId="0" fontId="7" fillId="0" borderId="10" xfId="0" applyFont="1" applyBorder="1" applyAlignment="1">
      <alignment horizontal="center"/>
    </xf>
    <xf numFmtId="0" fontId="7" fillId="0" borderId="13" xfId="0" applyFont="1" applyBorder="1" applyAlignment="1">
      <alignment horizontal="center"/>
    </xf>
    <xf numFmtId="0" fontId="6" fillId="0" borderId="7" xfId="0" applyFont="1" applyBorder="1" applyAlignment="1">
      <alignment horizontal="center"/>
    </xf>
    <xf numFmtId="0" fontId="0" fillId="0" borderId="21" xfId="0" applyBorder="1"/>
    <xf numFmtId="0" fontId="0" fillId="0" borderId="22" xfId="0" applyBorder="1"/>
    <xf numFmtId="0" fontId="0" fillId="0" borderId="23" xfId="0" applyBorder="1"/>
    <xf numFmtId="0" fontId="0" fillId="0" borderId="24" xfId="0" applyBorder="1"/>
    <xf numFmtId="38" fontId="0" fillId="0" borderId="2" xfId="0" applyNumberFormat="1" applyBorder="1" applyAlignment="1">
      <alignment horizontal="right"/>
    </xf>
    <xf numFmtId="0" fontId="8" fillId="0" borderId="25" xfId="0" applyFont="1" applyBorder="1" applyAlignment="1">
      <alignment horizontal="center"/>
    </xf>
    <xf numFmtId="0" fontId="5" fillId="0" borderId="26" xfId="0" applyFont="1" applyBorder="1" applyAlignment="1">
      <alignment horizontal="center"/>
    </xf>
    <xf numFmtId="0" fontId="5" fillId="0" borderId="27" xfId="0" applyFont="1" applyBorder="1" applyAlignment="1">
      <alignment horizontal="center"/>
    </xf>
    <xf numFmtId="0" fontId="8" fillId="0" borderId="28" xfId="0" applyFont="1" applyBorder="1" applyAlignment="1">
      <alignment horizontal="center"/>
    </xf>
    <xf numFmtId="0" fontId="5" fillId="0" borderId="29" xfId="0" applyFont="1" applyBorder="1" applyAlignment="1">
      <alignment horizontal="center"/>
    </xf>
    <xf numFmtId="0" fontId="5" fillId="0" borderId="30" xfId="0" applyFont="1" applyBorder="1" applyAlignment="1">
      <alignment horizontal="center"/>
    </xf>
    <xf numFmtId="38" fontId="0" fillId="0" borderId="0" xfId="0" applyNumberFormat="1"/>
    <xf numFmtId="38" fontId="0" fillId="0" borderId="0" xfId="1" applyFont="1"/>
    <xf numFmtId="38" fontId="0" fillId="0" borderId="2" xfId="1" applyFont="1" applyBorder="1"/>
    <xf numFmtId="38" fontId="0" fillId="0" borderId="11" xfId="1" applyFont="1" applyBorder="1"/>
    <xf numFmtId="0" fontId="5" fillId="0" borderId="25" xfId="0" applyFont="1" applyBorder="1" applyAlignment="1">
      <alignment horizontal="center"/>
    </xf>
    <xf numFmtId="0" fontId="5" fillId="0" borderId="0" xfId="0" applyFont="1" applyBorder="1" applyAlignment="1">
      <alignment horizontal="center"/>
    </xf>
    <xf numFmtId="0" fontId="5" fillId="0" borderId="8" xfId="0" applyFont="1" applyBorder="1" applyAlignment="1">
      <alignment horizontal="center"/>
    </xf>
    <xf numFmtId="0" fontId="0" fillId="0" borderId="2" xfId="0" applyBorder="1" applyAlignment="1">
      <alignment horizontal="right"/>
    </xf>
    <xf numFmtId="38" fontId="0" fillId="0" borderId="2" xfId="2" applyNumberFormat="1" applyFont="1" applyBorder="1"/>
    <xf numFmtId="38" fontId="0" fillId="0" borderId="2" xfId="2" applyNumberFormat="1" applyFont="1" applyBorder="1" applyAlignment="1">
      <alignment horizontal="right"/>
    </xf>
    <xf numFmtId="0" fontId="5" fillId="0" borderId="31" xfId="0" applyFont="1" applyFill="1" applyBorder="1" applyAlignment="1">
      <alignment horizontal="center"/>
    </xf>
    <xf numFmtId="177" fontId="0" fillId="0" borderId="0" xfId="0" applyNumberFormat="1"/>
    <xf numFmtId="0" fontId="0" fillId="0" borderId="0" xfId="0" applyBorder="1"/>
    <xf numFmtId="38" fontId="0" fillId="0" borderId="0" xfId="0" applyNumberFormat="1" applyBorder="1" applyAlignment="1">
      <alignment horizontal="right"/>
    </xf>
    <xf numFmtId="0" fontId="0" fillId="0" borderId="2" xfId="0" applyFill="1" applyBorder="1" applyAlignment="1">
      <alignment horizontal="center"/>
    </xf>
    <xf numFmtId="38" fontId="0" fillId="0" borderId="2" xfId="0" applyNumberFormat="1" applyBorder="1"/>
    <xf numFmtId="38" fontId="0" fillId="0" borderId="32" xfId="0" applyNumberFormat="1" applyBorder="1"/>
    <xf numFmtId="38" fontId="0" fillId="0" borderId="33" xfId="0" applyNumberFormat="1" applyBorder="1" applyAlignment="1">
      <alignment horizontal="right"/>
    </xf>
    <xf numFmtId="38" fontId="0" fillId="0" borderId="34" xfId="0" applyNumberFormat="1" applyBorder="1" applyAlignment="1">
      <alignment horizontal="right"/>
    </xf>
    <xf numFmtId="38" fontId="0" fillId="0" borderId="28" xfId="0" applyNumberFormat="1" applyBorder="1" applyAlignment="1">
      <alignment horizontal="right"/>
    </xf>
    <xf numFmtId="0" fontId="0" fillId="2" borderId="2" xfId="0" applyFill="1" applyBorder="1" applyAlignment="1">
      <alignment horizontal="center"/>
    </xf>
    <xf numFmtId="0" fontId="0" fillId="2" borderId="32" xfId="0" applyFill="1" applyBorder="1" applyAlignment="1">
      <alignment horizontal="center"/>
    </xf>
    <xf numFmtId="38" fontId="0" fillId="2" borderId="33" xfId="0" applyNumberFormat="1" applyFill="1" applyBorder="1" applyAlignment="1">
      <alignment horizontal="center"/>
    </xf>
    <xf numFmtId="0" fontId="0" fillId="0" borderId="31" xfId="0" applyBorder="1"/>
    <xf numFmtId="0" fontId="0" fillId="0" borderId="2" xfId="0" applyFill="1" applyBorder="1"/>
    <xf numFmtId="0" fontId="9" fillId="0" borderId="2" xfId="0" applyFont="1" applyFill="1" applyBorder="1"/>
    <xf numFmtId="38" fontId="9" fillId="0" borderId="2" xfId="0" applyNumberFormat="1" applyFont="1" applyBorder="1" applyAlignment="1">
      <alignment horizontal="right"/>
    </xf>
    <xf numFmtId="0" fontId="9" fillId="0" borderId="2" xfId="0" applyFont="1" applyBorder="1"/>
    <xf numFmtId="176" fontId="9" fillId="0" borderId="2" xfId="0" applyNumberFormat="1" applyFont="1" applyBorder="1" applyAlignment="1">
      <alignment horizontal="right"/>
    </xf>
    <xf numFmtId="0" fontId="1" fillId="0" borderId="2" xfId="0" applyFont="1" applyBorder="1" applyAlignment="1">
      <alignment vertical="top" wrapText="1"/>
    </xf>
    <xf numFmtId="0" fontId="5" fillId="0" borderId="1" xfId="0" applyFont="1" applyFill="1" applyBorder="1" applyAlignment="1">
      <alignment horizontal="center"/>
    </xf>
    <xf numFmtId="0" fontId="10" fillId="0" borderId="6" xfId="0" applyFont="1" applyBorder="1" applyAlignment="1">
      <alignment horizontal="center"/>
    </xf>
    <xf numFmtId="0" fontId="10" fillId="0" borderId="0" xfId="0" applyFont="1"/>
    <xf numFmtId="0" fontId="11" fillId="0" borderId="2" xfId="0" applyFont="1" applyBorder="1"/>
    <xf numFmtId="0" fontId="6" fillId="0" borderId="0" xfId="0" applyNumberFormat="1" applyFont="1" applyAlignment="1">
      <alignment vertical="top" wrapText="1"/>
    </xf>
    <xf numFmtId="0" fontId="0" fillId="0" borderId="0" xfId="0" applyNumberFormat="1" applyAlignment="1">
      <alignment vertical="top" wrapText="1"/>
    </xf>
    <xf numFmtId="0" fontId="0" fillId="0" borderId="48" xfId="0" applyNumberFormat="1" applyBorder="1" applyAlignment="1">
      <alignment vertical="top" wrapText="1"/>
    </xf>
    <xf numFmtId="0" fontId="0" fillId="0" borderId="49" xfId="0" applyNumberFormat="1" applyBorder="1" applyAlignment="1">
      <alignment vertical="top" wrapText="1"/>
    </xf>
    <xf numFmtId="0" fontId="6"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49" xfId="0" applyNumberFormat="1" applyBorder="1" applyAlignment="1">
      <alignment horizontal="center" vertical="top" wrapText="1"/>
    </xf>
    <xf numFmtId="0" fontId="0" fillId="0" borderId="50" xfId="0" applyNumberFormat="1" applyBorder="1" applyAlignment="1">
      <alignment horizontal="center" vertical="top" wrapText="1"/>
    </xf>
    <xf numFmtId="0" fontId="3" fillId="0" borderId="0" xfId="0" applyFont="1" applyBorder="1" applyAlignment="1">
      <alignment horizontal="center" vertical="center"/>
    </xf>
    <xf numFmtId="0" fontId="0" fillId="0" borderId="0" xfId="0" applyBorder="1" applyAlignment="1">
      <alignment horizontal="center" vertical="center"/>
    </xf>
    <xf numFmtId="0" fontId="0" fillId="0" borderId="5"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0" fillId="0" borderId="11" xfId="0" applyBorder="1" applyAlignment="1">
      <alignment horizontal="center"/>
    </xf>
    <xf numFmtId="0" fontId="0" fillId="0" borderId="12" xfId="0" applyBorder="1" applyAlignment="1">
      <alignment horizontal="left" vertical="top"/>
    </xf>
    <xf numFmtId="0" fontId="0" fillId="0" borderId="12" xfId="0" applyBorder="1" applyAlignment="1"/>
    <xf numFmtId="0" fontId="0" fillId="0" borderId="13" xfId="0" applyBorder="1" applyAlignment="1"/>
    <xf numFmtId="0" fontId="0" fillId="0" borderId="35" xfId="0" applyBorder="1" applyAlignment="1">
      <alignment horizontal="left" vertical="top" wrapText="1"/>
    </xf>
    <xf numFmtId="0" fontId="0" fillId="0" borderId="36"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0" borderId="0" xfId="0" applyBorder="1" applyAlignment="1">
      <alignment horizontal="left" vertical="top" wrapText="1"/>
    </xf>
    <xf numFmtId="0" fontId="0" fillId="0" borderId="8" xfId="0" applyBorder="1" applyAlignment="1">
      <alignment horizontal="left" vertical="top" wrapText="1"/>
    </xf>
    <xf numFmtId="0" fontId="0" fillId="0" borderId="39" xfId="0" applyBorder="1" applyAlignment="1">
      <alignment horizontal="left" vertical="top" wrapText="1"/>
    </xf>
    <xf numFmtId="0" fontId="0" fillId="0" borderId="9" xfId="0" applyBorder="1" applyAlignment="1">
      <alignment horizontal="left" vertical="top" wrapText="1"/>
    </xf>
    <xf numFmtId="0" fontId="0" fillId="0" borderId="30" xfId="0" applyBorder="1" applyAlignment="1">
      <alignment horizontal="left" vertical="top" wrapText="1"/>
    </xf>
    <xf numFmtId="0" fontId="0" fillId="0" borderId="5" xfId="0" applyBorder="1" applyAlignment="1">
      <alignment horizontal="left" vertical="top" wrapText="1"/>
    </xf>
    <xf numFmtId="0" fontId="0" fillId="0" borderId="5" xfId="0" applyBorder="1" applyAlignment="1">
      <alignment wrapText="1"/>
    </xf>
    <xf numFmtId="0" fontId="0" fillId="0" borderId="10" xfId="0" applyBorder="1" applyAlignment="1">
      <alignment wrapText="1"/>
    </xf>
    <xf numFmtId="0" fontId="0" fillId="0" borderId="40" xfId="0" applyBorder="1" applyAlignment="1">
      <alignment horizontal="left" vertical="top" wrapText="1"/>
    </xf>
    <xf numFmtId="0" fontId="0" fillId="0" borderId="41" xfId="0" applyBorder="1" applyAlignment="1">
      <alignment wrapText="1"/>
    </xf>
    <xf numFmtId="0" fontId="0" fillId="0" borderId="42" xfId="0" applyBorder="1" applyAlignment="1">
      <alignment wrapText="1"/>
    </xf>
    <xf numFmtId="0" fontId="0" fillId="0" borderId="2" xfId="0" applyBorder="1" applyAlignment="1">
      <alignment horizontal="left" vertical="top"/>
    </xf>
    <xf numFmtId="0" fontId="0" fillId="0" borderId="2" xfId="0" applyBorder="1" applyAlignment="1"/>
    <xf numFmtId="0" fontId="0" fillId="0" borderId="11" xfId="0" applyBorder="1" applyAlignment="1"/>
    <xf numFmtId="0" fontId="0" fillId="0" borderId="32" xfId="0" applyBorder="1" applyAlignment="1">
      <alignment horizontal="center"/>
    </xf>
    <xf numFmtId="0" fontId="0" fillId="0" borderId="43" xfId="0" applyBorder="1" applyAlignment="1">
      <alignment horizontal="center"/>
    </xf>
    <xf numFmtId="0" fontId="0" fillId="0" borderId="44" xfId="0" applyBorder="1" applyAlignment="1">
      <alignment horizontal="center"/>
    </xf>
    <xf numFmtId="0" fontId="0" fillId="0" borderId="12" xfId="0" applyBorder="1" applyAlignment="1">
      <alignment horizontal="left" vertical="top" wrapText="1"/>
    </xf>
    <xf numFmtId="0" fontId="0" fillId="0" borderId="12" xfId="0" applyBorder="1" applyAlignment="1">
      <alignment wrapText="1"/>
    </xf>
    <xf numFmtId="0" fontId="0" fillId="0" borderId="13" xfId="0" applyBorder="1" applyAlignment="1">
      <alignment wrapText="1"/>
    </xf>
    <xf numFmtId="0" fontId="0" fillId="0" borderId="41" xfId="0" applyBorder="1" applyAlignment="1">
      <alignment horizontal="left" vertical="top" wrapText="1"/>
    </xf>
    <xf numFmtId="0" fontId="0" fillId="0" borderId="45" xfId="0" applyBorder="1" applyAlignment="1">
      <alignment vertical="top"/>
    </xf>
    <xf numFmtId="0" fontId="0" fillId="0" borderId="46" xfId="0" applyBorder="1" applyAlignment="1">
      <alignment vertical="top"/>
    </xf>
    <xf numFmtId="0" fontId="0" fillId="0" borderId="47" xfId="0" applyBorder="1" applyAlignment="1">
      <alignment vertical="top"/>
    </xf>
    <xf numFmtId="0" fontId="10" fillId="0" borderId="2" xfId="0" applyFont="1" applyBorder="1" applyAlignment="1">
      <alignment horizontal="left" vertical="top"/>
    </xf>
    <xf numFmtId="0" fontId="10" fillId="0" borderId="35" xfId="0" applyFont="1" applyBorder="1" applyAlignment="1">
      <alignment horizontal="left" vertical="top" wrapText="1"/>
    </xf>
    <xf numFmtId="0" fontId="10" fillId="0" borderId="40" xfId="0" applyFont="1" applyBorder="1" applyAlignment="1">
      <alignment horizontal="left" vertical="top" wrapText="1"/>
    </xf>
    <xf numFmtId="0" fontId="0" fillId="0" borderId="40" xfId="0" applyFont="1" applyBorder="1" applyAlignment="1">
      <alignment horizontal="left" vertical="top" wrapText="1"/>
    </xf>
    <xf numFmtId="0" fontId="0" fillId="0" borderId="35" xfId="0" applyFont="1" applyBorder="1" applyAlignment="1">
      <alignment horizontal="left" vertical="top" wrapText="1"/>
    </xf>
  </cellXfs>
  <cellStyles count="3">
    <cellStyle name="桁区切り" xfId="1" builtinId="6"/>
    <cellStyle name="桁区切り [0.00]" xfId="2" builtinId="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12265712"/>
        <c:axId val="214433896"/>
      </c:lineChart>
      <c:catAx>
        <c:axId val="1122657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14433896"/>
        <c:crosses val="autoZero"/>
        <c:auto val="1"/>
        <c:lblAlgn val="ctr"/>
        <c:lblOffset val="100"/>
        <c:tickLblSkip val="1"/>
        <c:tickMarkSkip val="1"/>
        <c:noMultiLvlLbl val="0"/>
      </c:catAx>
      <c:valAx>
        <c:axId val="214433896"/>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12265712"/>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12264536"/>
        <c:axId val="214434680"/>
      </c:lineChart>
      <c:catAx>
        <c:axId val="1122645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14434680"/>
        <c:crosses val="autoZero"/>
        <c:auto val="1"/>
        <c:lblAlgn val="ctr"/>
        <c:lblOffset val="100"/>
        <c:tickLblSkip val="1"/>
        <c:tickMarkSkip val="1"/>
        <c:noMultiLvlLbl val="0"/>
      </c:catAx>
      <c:valAx>
        <c:axId val="214434680"/>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12264536"/>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14435464"/>
        <c:axId val="214435856"/>
      </c:lineChart>
      <c:catAx>
        <c:axId val="2144354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14435856"/>
        <c:crosses val="autoZero"/>
        <c:auto val="1"/>
        <c:lblAlgn val="ctr"/>
        <c:lblOffset val="100"/>
        <c:tickLblSkip val="1"/>
        <c:tickMarkSkip val="1"/>
        <c:noMultiLvlLbl val="0"/>
      </c:catAx>
      <c:valAx>
        <c:axId val="214435856"/>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14435464"/>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14437032"/>
        <c:axId val="214437424"/>
      </c:lineChart>
      <c:catAx>
        <c:axId val="2144370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14437424"/>
        <c:crosses val="autoZero"/>
        <c:auto val="1"/>
        <c:lblAlgn val="ctr"/>
        <c:lblOffset val="100"/>
        <c:tickLblSkip val="1"/>
        <c:tickMarkSkip val="1"/>
        <c:noMultiLvlLbl val="0"/>
      </c:catAx>
      <c:valAx>
        <c:axId val="214437424"/>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14437032"/>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33959464"/>
        <c:axId val="233959856"/>
      </c:lineChart>
      <c:catAx>
        <c:axId val="2339594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59856"/>
        <c:crosses val="autoZero"/>
        <c:auto val="1"/>
        <c:lblAlgn val="ctr"/>
        <c:lblOffset val="100"/>
        <c:tickLblSkip val="1"/>
        <c:tickMarkSkip val="1"/>
        <c:noMultiLvlLbl val="0"/>
      </c:catAx>
      <c:valAx>
        <c:axId val="233959856"/>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59464"/>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33960640"/>
        <c:axId val="233961032"/>
      </c:lineChart>
      <c:catAx>
        <c:axId val="23396064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61032"/>
        <c:crosses val="autoZero"/>
        <c:auto val="1"/>
        <c:lblAlgn val="ctr"/>
        <c:lblOffset val="100"/>
        <c:tickLblSkip val="1"/>
        <c:tickMarkSkip val="1"/>
        <c:noMultiLvlLbl val="0"/>
      </c:catAx>
      <c:valAx>
        <c:axId val="233961032"/>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60640"/>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33962208"/>
        <c:axId val="233962600"/>
      </c:lineChart>
      <c:catAx>
        <c:axId val="2339622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62600"/>
        <c:crosses val="autoZero"/>
        <c:auto val="1"/>
        <c:lblAlgn val="ctr"/>
        <c:lblOffset val="100"/>
        <c:tickLblSkip val="1"/>
        <c:tickMarkSkip val="1"/>
        <c:noMultiLvlLbl val="0"/>
      </c:catAx>
      <c:valAx>
        <c:axId val="233962600"/>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62208"/>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269816"/>
        <c:axId val="140270208"/>
      </c:lineChart>
      <c:catAx>
        <c:axId val="14026981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270208"/>
        <c:crosses val="autoZero"/>
        <c:auto val="1"/>
        <c:lblAlgn val="ctr"/>
        <c:lblOffset val="100"/>
        <c:tickLblSkip val="1"/>
        <c:tickMarkSkip val="1"/>
        <c:noMultiLvlLbl val="0"/>
      </c:catAx>
      <c:valAx>
        <c:axId val="140270208"/>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269816"/>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270992"/>
        <c:axId val="140271384"/>
      </c:lineChart>
      <c:catAx>
        <c:axId val="14027099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271384"/>
        <c:crosses val="autoZero"/>
        <c:auto val="1"/>
        <c:lblAlgn val="ctr"/>
        <c:lblOffset val="100"/>
        <c:tickLblSkip val="1"/>
        <c:tickMarkSkip val="1"/>
        <c:noMultiLvlLbl val="0"/>
      </c:catAx>
      <c:valAx>
        <c:axId val="140271384"/>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270992"/>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272168"/>
        <c:axId val="140272560"/>
      </c:lineChart>
      <c:catAx>
        <c:axId val="1402721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272560"/>
        <c:crosses val="autoZero"/>
        <c:auto val="1"/>
        <c:lblAlgn val="ctr"/>
        <c:lblOffset val="100"/>
        <c:tickLblSkip val="1"/>
        <c:tickMarkSkip val="1"/>
        <c:noMultiLvlLbl val="0"/>
      </c:catAx>
      <c:valAx>
        <c:axId val="140272560"/>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272168"/>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1378800"/>
        <c:axId val="141379192"/>
      </c:lineChart>
      <c:catAx>
        <c:axId val="1413788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79192"/>
        <c:crosses val="autoZero"/>
        <c:auto val="1"/>
        <c:lblAlgn val="ctr"/>
        <c:lblOffset val="100"/>
        <c:tickLblSkip val="1"/>
        <c:tickMarkSkip val="1"/>
        <c:noMultiLvlLbl val="0"/>
      </c:catAx>
      <c:valAx>
        <c:axId val="141379192"/>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78800"/>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33959072"/>
        <c:axId val="141379976"/>
      </c:lineChart>
      <c:catAx>
        <c:axId val="2339590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79976"/>
        <c:crosses val="autoZero"/>
        <c:auto val="1"/>
        <c:lblAlgn val="ctr"/>
        <c:lblOffset val="100"/>
        <c:tickLblSkip val="1"/>
        <c:tickMarkSkip val="1"/>
        <c:noMultiLvlLbl val="0"/>
      </c:catAx>
      <c:valAx>
        <c:axId val="141379976"/>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3959072"/>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1380760"/>
        <c:axId val="141381152"/>
      </c:lineChart>
      <c:catAx>
        <c:axId val="14138076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81152"/>
        <c:crosses val="autoZero"/>
        <c:auto val="1"/>
        <c:lblAlgn val="ctr"/>
        <c:lblOffset val="100"/>
        <c:tickLblSkip val="1"/>
        <c:tickMarkSkip val="1"/>
        <c:noMultiLvlLbl val="0"/>
      </c:catAx>
      <c:valAx>
        <c:axId val="141381152"/>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80760"/>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1381936"/>
        <c:axId val="141382328"/>
      </c:lineChart>
      <c:catAx>
        <c:axId val="1413819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82328"/>
        <c:crosses val="autoZero"/>
        <c:auto val="1"/>
        <c:lblAlgn val="ctr"/>
        <c:lblOffset val="100"/>
        <c:tickLblSkip val="1"/>
        <c:tickMarkSkip val="1"/>
        <c:noMultiLvlLbl val="0"/>
      </c:catAx>
      <c:valAx>
        <c:axId val="141382328"/>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381936"/>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1772824"/>
        <c:axId val="141773216"/>
      </c:lineChart>
      <c:catAx>
        <c:axId val="14177282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773216"/>
        <c:crosses val="autoZero"/>
        <c:auto val="1"/>
        <c:lblAlgn val="ctr"/>
        <c:lblOffset val="100"/>
        <c:tickLblSkip val="1"/>
        <c:tickMarkSkip val="1"/>
        <c:noMultiLvlLbl val="0"/>
      </c:catAx>
      <c:valAx>
        <c:axId val="141773216"/>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772824"/>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1774000"/>
        <c:axId val="141774392"/>
      </c:lineChart>
      <c:catAx>
        <c:axId val="1417740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774392"/>
        <c:crosses val="autoZero"/>
        <c:auto val="1"/>
        <c:lblAlgn val="ctr"/>
        <c:lblOffset val="100"/>
        <c:tickLblSkip val="1"/>
        <c:tickMarkSkip val="1"/>
        <c:noMultiLvlLbl val="0"/>
      </c:catAx>
      <c:valAx>
        <c:axId val="141774392"/>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774000"/>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1775176"/>
        <c:axId val="141775568"/>
      </c:lineChart>
      <c:catAx>
        <c:axId val="1417751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775568"/>
        <c:crosses val="autoZero"/>
        <c:auto val="1"/>
        <c:lblAlgn val="ctr"/>
        <c:lblOffset val="100"/>
        <c:tickLblSkip val="1"/>
        <c:tickMarkSkip val="1"/>
        <c:noMultiLvlLbl val="0"/>
      </c:catAx>
      <c:valAx>
        <c:axId val="141775568"/>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1775176"/>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922280"/>
        <c:axId val="140922672"/>
      </c:lineChart>
      <c:catAx>
        <c:axId val="1409222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2672"/>
        <c:crosses val="autoZero"/>
        <c:auto val="1"/>
        <c:lblAlgn val="ctr"/>
        <c:lblOffset val="100"/>
        <c:tickLblSkip val="1"/>
        <c:tickMarkSkip val="1"/>
        <c:noMultiLvlLbl val="0"/>
      </c:catAx>
      <c:valAx>
        <c:axId val="140922672"/>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2280"/>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923456"/>
        <c:axId val="140923848"/>
      </c:lineChart>
      <c:catAx>
        <c:axId val="1409234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3848"/>
        <c:crosses val="autoZero"/>
        <c:auto val="1"/>
        <c:lblAlgn val="ctr"/>
        <c:lblOffset val="100"/>
        <c:tickLblSkip val="1"/>
        <c:tickMarkSkip val="1"/>
        <c:noMultiLvlLbl val="0"/>
      </c:catAx>
      <c:valAx>
        <c:axId val="140923848"/>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3456"/>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924632"/>
        <c:axId val="140925024"/>
      </c:lineChart>
      <c:catAx>
        <c:axId val="14092463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5024"/>
        <c:crosses val="autoZero"/>
        <c:auto val="1"/>
        <c:lblAlgn val="ctr"/>
        <c:lblOffset val="100"/>
        <c:tickLblSkip val="1"/>
        <c:tickMarkSkip val="1"/>
        <c:noMultiLvlLbl val="0"/>
      </c:catAx>
      <c:valAx>
        <c:axId val="140925024"/>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4632"/>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140925808"/>
        <c:axId val="231452488"/>
      </c:lineChart>
      <c:catAx>
        <c:axId val="1409258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1452488"/>
        <c:crosses val="autoZero"/>
        <c:auto val="1"/>
        <c:lblAlgn val="ctr"/>
        <c:lblOffset val="100"/>
        <c:tickLblSkip val="1"/>
        <c:tickMarkSkip val="1"/>
        <c:noMultiLvlLbl val="0"/>
      </c:catAx>
      <c:valAx>
        <c:axId val="231452488"/>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140925808"/>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80"/>
              </a:solidFill>
              <a:prstDash val="solid"/>
            </a:ln>
          </c:spPr>
          <c:marker>
            <c:symbol val="diamond"/>
            <c:size val="5"/>
            <c:spPr>
              <a:solidFill>
                <a:srgbClr val="000080"/>
              </a:solidFill>
              <a:ln>
                <a:solidFill>
                  <a:srgbClr val="0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ショウエイ</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1"/>
          <c:order val="1"/>
          <c:spPr>
            <a:ln w="12700">
              <a:solidFill>
                <a:srgbClr val="FF00FF"/>
              </a:solidFill>
              <a:prstDash val="solid"/>
            </a:ln>
          </c:spPr>
          <c:marker>
            <c:symbol val="square"/>
            <c:size val="5"/>
            <c:spPr>
              <a:solidFill>
                <a:srgbClr val="FF00FF"/>
              </a:solidFill>
              <a:ln>
                <a:solidFill>
                  <a:srgbClr val="FF00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恒和薬品</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2"/>
          <c:order val="2"/>
          <c:spPr>
            <a:ln w="12700">
              <a:solidFill>
                <a:srgbClr val="FFFF00"/>
              </a:solidFill>
              <a:prstDash val="solid"/>
            </a:ln>
          </c:spPr>
          <c:marker>
            <c:symbol val="triangle"/>
            <c:size val="5"/>
            <c:spPr>
              <a:solidFill>
                <a:srgbClr val="FFFF00"/>
              </a:solidFill>
              <a:ln>
                <a:solidFill>
                  <a:srgbClr val="FFFF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バイタル</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3"/>
          <c:order val="3"/>
          <c:spPr>
            <a:ln w="12700">
              <a:solidFill>
                <a:srgbClr val="00FFFF"/>
              </a:solidFill>
              <a:prstDash val="solid"/>
            </a:ln>
          </c:spPr>
          <c:marker>
            <c:symbol val="x"/>
            <c:size val="5"/>
            <c:spPr>
              <a:noFill/>
              <a:ln>
                <a:solidFill>
                  <a:srgbClr val="00FFFF"/>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小田島</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4"/>
          <c:order val="4"/>
          <c:spPr>
            <a:ln w="12700">
              <a:solidFill>
                <a:srgbClr val="800080"/>
              </a:solidFill>
              <a:prstDash val="solid"/>
            </a:ln>
          </c:spPr>
          <c:marker>
            <c:symbol val="star"/>
            <c:size val="5"/>
            <c:spPr>
              <a:noFill/>
              <a:ln>
                <a:solidFill>
                  <a:srgbClr val="80008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日医工</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ser>
          <c:idx val="5"/>
          <c:order val="5"/>
          <c:spPr>
            <a:ln w="12700">
              <a:solidFill>
                <a:srgbClr val="800000"/>
              </a:solidFill>
              <a:prstDash val="solid"/>
            </a:ln>
          </c:spPr>
          <c:marker>
            <c:symbol val="circle"/>
            <c:size val="5"/>
            <c:spPr>
              <a:solidFill>
                <a:srgbClr val="800000"/>
              </a:solidFill>
              <a:ln>
                <a:solidFill>
                  <a:srgbClr val="800000"/>
                </a:solidFill>
                <a:prstDash val="solid"/>
              </a:ln>
            </c:spPr>
          </c:marker>
          <c:val>
            <c:numRef>
              <c:f>#REF!</c:f>
              <c:numCache>
                <c:formatCode>General</c:formatCode>
                <c:ptCount val="7"/>
                <c:pt idx="0">
                  <c:v>0</c:v>
                </c:pt>
                <c:pt idx="1">
                  <c:v>0</c:v>
                </c:pt>
                <c:pt idx="2">
                  <c:v>0</c:v>
                </c:pt>
                <c:pt idx="3">
                  <c:v>0</c:v>
                </c:pt>
                <c:pt idx="4">
                  <c:v>0</c:v>
                </c:pt>
                <c:pt idx="5">
                  <c:v>0</c:v>
                </c:pt>
                <c:pt idx="6">
                  <c:v>0</c:v>
                </c:pt>
              </c:numCache>
            </c:numRef>
          </c:val>
          <c:smooth val="0"/>
          <c:extLst>
            <c:ext xmlns:c15="http://schemas.microsoft.com/office/drawing/2012/chart" uri="{02D57815-91ED-43cb-92C2-25804820EDAC}">
              <c15:filteredSeriesTitle>
                <c15:tx>
                  <c:strRef>
                    <c:extLst>
                      <c:ext uri="{02D57815-91ED-43cb-92C2-25804820EDAC}">
                        <c15:formulaRef>
                          <c15:sqref>#REF!</c15:sqref>
                        </c15:formulaRef>
                      </c:ext>
                    </c:extLst>
                    <c:strCache>
                      <c:ptCount val="1"/>
                      <c:pt idx="0">
                        <c:v>沢井</c:v>
                      </c:pt>
                    </c:strCache>
                  </c:strRef>
                </c15:tx>
              </c15:filteredSeriesTitle>
            </c:ext>
            <c:ext xmlns:c15="http://schemas.microsoft.com/office/drawing/2012/chart" uri="{02D57815-91ED-43cb-92C2-25804820EDAC}">
              <c15:filteredCategoryTitle>
                <c15:cat>
                  <c:strRef>
                    <c:extLst>
                      <c:ext uri="{02D57815-91ED-43cb-92C2-25804820EDAC}">
                        <c15:formulaRef>
                          <c15:sqref>#REF!</c15:sqref>
                        </c15:formulaRef>
                      </c:ext>
                    </c:extLst>
                    <c:strCache>
                      <c:ptCount val="7"/>
                    </c:strCache>
                  </c:strRef>
                </c15:cat>
              </c15:filteredCategoryTitle>
            </c:ext>
          </c:extLst>
        </c:ser>
        <c:dLbls>
          <c:showLegendKey val="0"/>
          <c:showVal val="0"/>
          <c:showCatName val="0"/>
          <c:showSerName val="0"/>
          <c:showPercent val="0"/>
          <c:showBubbleSize val="0"/>
        </c:dLbls>
        <c:marker val="1"/>
        <c:smooth val="0"/>
        <c:axId val="231453272"/>
        <c:axId val="231453664"/>
      </c:lineChart>
      <c:catAx>
        <c:axId val="2314532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1453664"/>
        <c:crosses val="autoZero"/>
        <c:auto val="1"/>
        <c:lblAlgn val="ctr"/>
        <c:lblOffset val="100"/>
        <c:tickLblSkip val="1"/>
        <c:tickMarkSkip val="1"/>
        <c:noMultiLvlLbl val="0"/>
      </c:catAx>
      <c:valAx>
        <c:axId val="231453664"/>
        <c:scaling>
          <c:orientation val="minMax"/>
        </c:scaling>
        <c:delete val="0"/>
        <c:axPos val="l"/>
        <c:majorGridlines>
          <c:spPr>
            <a:ln w="3175">
              <a:solidFill>
                <a:srgbClr val="000000"/>
              </a:solidFill>
              <a:prstDash val="solid"/>
            </a:ln>
          </c:spPr>
        </c:majorGridlines>
        <c:numFmt formatCode="General" sourceLinked="1"/>
        <c:majorTickMark val="in"/>
        <c:minorTickMark val="none"/>
        <c:tickLblPos val="nextTo"/>
        <c:spPr>
          <a:ln w="3175">
            <a:solidFill>
              <a:srgbClr val="000000"/>
            </a:solidFill>
            <a:prstDash val="solid"/>
          </a:ln>
        </c:spPr>
        <c:txPr>
          <a:bodyPr rot="0" vert="horz"/>
          <a:lstStyle/>
          <a:p>
            <a:pPr>
              <a:defRPr sz="250" b="0" i="0" u="none" strike="noStrike" baseline="0">
                <a:solidFill>
                  <a:srgbClr val="000000"/>
                </a:solidFill>
                <a:latin typeface="ＭＳ Ｐゴシック"/>
                <a:ea typeface="ＭＳ Ｐゴシック"/>
                <a:cs typeface="ＭＳ Ｐゴシック"/>
              </a:defRPr>
            </a:pPr>
            <a:endParaRPr lang="ja-JP"/>
          </a:p>
        </c:txPr>
        <c:crossAx val="231453272"/>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23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2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25196850393704" l="0.78740157480314965" r="0.78740157480314965" t="0.98425196850393704" header="0.51181102362204722" footer="0.51181102362204722"/>
    <c:pageSetup paperSize="9" orientation="landscape" verticalDpi="0"/>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100" b="0" i="0" u="none" strike="noStrike" baseline="0">
                <a:solidFill>
                  <a:srgbClr val="000000"/>
                </a:solidFill>
                <a:latin typeface="ＭＳ Ｐゴシック"/>
                <a:ea typeface="ＭＳ Ｐゴシック"/>
              </a:rPr>
              <a:t>2011年度　後発品採用率（％）</a:t>
            </a:r>
          </a:p>
        </c:rich>
      </c:tx>
      <c:layout>
        <c:manualLayout>
          <c:xMode val="edge"/>
          <c:yMode val="edge"/>
          <c:x val="0.29835455753216034"/>
          <c:y val="3.5460992907801421E-2"/>
        </c:manualLayout>
      </c:layout>
      <c:overlay val="0"/>
      <c:spPr>
        <a:noFill/>
        <a:ln w="25400">
          <a:noFill/>
        </a:ln>
      </c:spPr>
    </c:title>
    <c:autoTitleDeleted val="0"/>
    <c:plotArea>
      <c:layout>
        <c:manualLayout>
          <c:layoutTarget val="inner"/>
          <c:xMode val="edge"/>
          <c:yMode val="edge"/>
          <c:x val="0.11522656898342855"/>
          <c:y val="0.20922058268430949"/>
          <c:w val="0.85596879816261207"/>
          <c:h val="0.56737785134728003"/>
        </c:manualLayout>
      </c:layout>
      <c:barChart>
        <c:barDir val="col"/>
        <c:grouping val="clustered"/>
        <c:varyColors val="0"/>
        <c:ser>
          <c:idx val="0"/>
          <c:order val="0"/>
          <c:tx>
            <c:strRef>
              <c:f>後発品率!$A$10</c:f>
              <c:strCache>
                <c:ptCount val="1"/>
                <c:pt idx="0">
                  <c:v>☆後発品（％）</c:v>
                </c:pt>
              </c:strCache>
            </c:strRef>
          </c:tx>
          <c:spPr>
            <a:solidFill>
              <a:srgbClr val="9999FF"/>
            </a:solidFill>
            <a:ln w="12700">
              <a:solidFill>
                <a:srgbClr val="000000"/>
              </a:solidFill>
              <a:prstDash val="solid"/>
            </a:ln>
          </c:spPr>
          <c:invertIfNegative val="0"/>
          <c:cat>
            <c:strRef>
              <c:f>後発品率!$B$2:$M$2</c:f>
              <c:strCache>
                <c:ptCount val="12"/>
                <c:pt idx="0">
                  <c:v>4月</c:v>
                </c:pt>
                <c:pt idx="1">
                  <c:v>5月</c:v>
                </c:pt>
                <c:pt idx="2">
                  <c:v>6月</c:v>
                </c:pt>
                <c:pt idx="3">
                  <c:v>7月</c:v>
                </c:pt>
                <c:pt idx="4">
                  <c:v>8月</c:v>
                </c:pt>
                <c:pt idx="5">
                  <c:v>9月</c:v>
                </c:pt>
                <c:pt idx="6">
                  <c:v>10月</c:v>
                </c:pt>
                <c:pt idx="7">
                  <c:v>11月</c:v>
                </c:pt>
                <c:pt idx="8">
                  <c:v>12月</c:v>
                </c:pt>
                <c:pt idx="9">
                  <c:v>1月</c:v>
                </c:pt>
                <c:pt idx="10">
                  <c:v>2月</c:v>
                </c:pt>
                <c:pt idx="11">
                  <c:v>3月</c:v>
                </c:pt>
              </c:strCache>
            </c:strRef>
          </c:cat>
          <c:val>
            <c:numRef>
              <c:f>後発品率!$B$10:$M$10</c:f>
              <c:numCache>
                <c:formatCode>#,##0.0;[Red]\-#,##0.0</c:formatCode>
                <c:ptCount val="12"/>
                <c:pt idx="0">
                  <c:v>22.666666666666664</c:v>
                </c:pt>
                <c:pt idx="1">
                  <c:v>22.666666666666664</c:v>
                </c:pt>
                <c:pt idx="2">
                  <c:v>22.566371681415927</c:v>
                </c:pt>
                <c:pt idx="3">
                  <c:v>22.637362637362639</c:v>
                </c:pt>
                <c:pt idx="4">
                  <c:v>22.587719298245617</c:v>
                </c:pt>
                <c:pt idx="5">
                  <c:v>22.925764192139738</c:v>
                </c:pt>
                <c:pt idx="6">
                  <c:v>23.093681917211327</c:v>
                </c:pt>
                <c:pt idx="7">
                  <c:v>23.542116630669547</c:v>
                </c:pt>
                <c:pt idx="8">
                  <c:v>24.892703862660944</c:v>
                </c:pt>
                <c:pt idx="9">
                  <c:v>26.180257510729614</c:v>
                </c:pt>
                <c:pt idx="10">
                  <c:v>26.595744680851062</c:v>
                </c:pt>
                <c:pt idx="11">
                  <c:v>26.624737945492662</c:v>
                </c:pt>
              </c:numCache>
            </c:numRef>
          </c:val>
        </c:ser>
        <c:dLbls>
          <c:showLegendKey val="0"/>
          <c:showVal val="0"/>
          <c:showCatName val="0"/>
          <c:showSerName val="0"/>
          <c:showPercent val="0"/>
          <c:showBubbleSize val="0"/>
        </c:dLbls>
        <c:gapWidth val="150"/>
        <c:axId val="231454448"/>
        <c:axId val="231454840"/>
      </c:barChart>
      <c:catAx>
        <c:axId val="231454448"/>
        <c:scaling>
          <c:orientation val="minMax"/>
        </c:scaling>
        <c:delete val="0"/>
        <c:axPos val="b"/>
        <c:numFmt formatCode="General" sourceLinked="1"/>
        <c:majorTickMark val="in"/>
        <c:minorTickMark val="none"/>
        <c:tickLblPos val="nextTo"/>
        <c:spPr>
          <a:ln w="3175">
            <a:solidFill>
              <a:srgbClr val="000000"/>
            </a:solidFill>
            <a:prstDash val="solid"/>
          </a:ln>
        </c:spPr>
        <c:txPr>
          <a:bodyPr rot="-270000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231454840"/>
        <c:crosses val="autoZero"/>
        <c:auto val="1"/>
        <c:lblAlgn val="ctr"/>
        <c:lblOffset val="100"/>
        <c:tickLblSkip val="1"/>
        <c:tickMarkSkip val="1"/>
        <c:noMultiLvlLbl val="0"/>
      </c:catAx>
      <c:valAx>
        <c:axId val="231454840"/>
        <c:scaling>
          <c:orientation val="minMax"/>
        </c:scaling>
        <c:delete val="0"/>
        <c:axPos val="l"/>
        <c:majorGridlines>
          <c:spPr>
            <a:ln w="3175">
              <a:solidFill>
                <a:srgbClr val="000000"/>
              </a:solidFill>
              <a:prstDash val="solid"/>
            </a:ln>
          </c:spPr>
        </c:majorGridlines>
        <c:numFmt formatCode="#,##0.0;[Red]\-#,##0.0"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231454448"/>
        <c:crosses val="autoZero"/>
        <c:crossBetween val="between"/>
      </c:valAx>
      <c:spPr>
        <a:solidFill>
          <a:srgbClr val="C0C0C0"/>
        </a:solid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a:t>採用品目数（合計）</a:t>
            </a:r>
          </a:p>
        </c:rich>
      </c:tx>
      <c:layout>
        <c:manualLayout>
          <c:xMode val="edge"/>
          <c:yMode val="edge"/>
          <c:x val="0.37242863160623435"/>
          <c:y val="3.5460992907801421E-2"/>
        </c:manualLayout>
      </c:layout>
      <c:overlay val="0"/>
      <c:spPr>
        <a:noFill/>
        <a:ln w="25400">
          <a:noFill/>
        </a:ln>
      </c:spPr>
    </c:title>
    <c:autoTitleDeleted val="0"/>
    <c:plotArea>
      <c:layout>
        <c:manualLayout>
          <c:layoutTarget val="inner"/>
          <c:xMode val="edge"/>
          <c:yMode val="edge"/>
          <c:x val="0.11934180358997956"/>
          <c:y val="0.20922058268430949"/>
          <c:w val="0.63991898131868352"/>
          <c:h val="0.58156229763096201"/>
        </c:manualLayout>
      </c:layout>
      <c:barChart>
        <c:barDir val="col"/>
        <c:grouping val="clustered"/>
        <c:varyColors val="0"/>
        <c:ser>
          <c:idx val="0"/>
          <c:order val="0"/>
          <c:tx>
            <c:strRef>
              <c:f>後発品率!$A$9</c:f>
              <c:strCache>
                <c:ptCount val="1"/>
                <c:pt idx="0">
                  <c:v>採用品目数</c:v>
                </c:pt>
              </c:strCache>
            </c:strRef>
          </c:tx>
          <c:spPr>
            <a:solidFill>
              <a:srgbClr val="9999FF"/>
            </a:solidFill>
            <a:ln w="12700">
              <a:solidFill>
                <a:srgbClr val="000000"/>
              </a:solidFill>
              <a:prstDash val="solid"/>
            </a:ln>
          </c:spPr>
          <c:invertIfNegative val="0"/>
          <c:cat>
            <c:strRef>
              <c:f>後発品率!$B$2:$M$2</c:f>
              <c:strCache>
                <c:ptCount val="12"/>
                <c:pt idx="0">
                  <c:v>4月</c:v>
                </c:pt>
                <c:pt idx="1">
                  <c:v>5月</c:v>
                </c:pt>
                <c:pt idx="2">
                  <c:v>6月</c:v>
                </c:pt>
                <c:pt idx="3">
                  <c:v>7月</c:v>
                </c:pt>
                <c:pt idx="4">
                  <c:v>8月</c:v>
                </c:pt>
                <c:pt idx="5">
                  <c:v>9月</c:v>
                </c:pt>
                <c:pt idx="6">
                  <c:v>10月</c:v>
                </c:pt>
                <c:pt idx="7">
                  <c:v>11月</c:v>
                </c:pt>
                <c:pt idx="8">
                  <c:v>12月</c:v>
                </c:pt>
                <c:pt idx="9">
                  <c:v>1月</c:v>
                </c:pt>
                <c:pt idx="10">
                  <c:v>2月</c:v>
                </c:pt>
                <c:pt idx="11">
                  <c:v>3月</c:v>
                </c:pt>
              </c:strCache>
            </c:strRef>
          </c:cat>
          <c:val>
            <c:numRef>
              <c:f>後発品率!$B$9:$M$9</c:f>
              <c:numCache>
                <c:formatCode>#,##0_);[Red]\(#,##0\)</c:formatCode>
                <c:ptCount val="12"/>
                <c:pt idx="0">
                  <c:v>450</c:v>
                </c:pt>
                <c:pt idx="1">
                  <c:v>450</c:v>
                </c:pt>
                <c:pt idx="2">
                  <c:v>452</c:v>
                </c:pt>
                <c:pt idx="3">
                  <c:v>455</c:v>
                </c:pt>
                <c:pt idx="4">
                  <c:v>456</c:v>
                </c:pt>
                <c:pt idx="5">
                  <c:v>458</c:v>
                </c:pt>
                <c:pt idx="6">
                  <c:v>459</c:v>
                </c:pt>
                <c:pt idx="7">
                  <c:v>463</c:v>
                </c:pt>
                <c:pt idx="8">
                  <c:v>466</c:v>
                </c:pt>
                <c:pt idx="9">
                  <c:v>466</c:v>
                </c:pt>
                <c:pt idx="10">
                  <c:v>470</c:v>
                </c:pt>
                <c:pt idx="11">
                  <c:v>477</c:v>
                </c:pt>
              </c:numCache>
            </c:numRef>
          </c:val>
        </c:ser>
        <c:dLbls>
          <c:showLegendKey val="0"/>
          <c:showVal val="0"/>
          <c:showCatName val="0"/>
          <c:showSerName val="0"/>
          <c:showPercent val="0"/>
          <c:showBubbleSize val="0"/>
        </c:dLbls>
        <c:gapWidth val="150"/>
        <c:axId val="231455624"/>
        <c:axId val="231456016"/>
      </c:barChart>
      <c:catAx>
        <c:axId val="231455624"/>
        <c:scaling>
          <c:orientation val="minMax"/>
        </c:scaling>
        <c:delete val="0"/>
        <c:axPos val="b"/>
        <c:numFmt formatCode="General" sourceLinked="1"/>
        <c:majorTickMark val="in"/>
        <c:minorTickMark val="none"/>
        <c:tickLblPos val="nextTo"/>
        <c:spPr>
          <a:ln w="3175">
            <a:solidFill>
              <a:srgbClr val="000000"/>
            </a:solidFill>
            <a:prstDash val="solid"/>
          </a:ln>
        </c:spPr>
        <c:txPr>
          <a:bodyPr rot="-540000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231456016"/>
        <c:crosses val="autoZero"/>
        <c:auto val="1"/>
        <c:lblAlgn val="ctr"/>
        <c:lblOffset val="100"/>
        <c:tickLblSkip val="1"/>
        <c:tickMarkSkip val="1"/>
        <c:noMultiLvlLbl val="0"/>
      </c:catAx>
      <c:valAx>
        <c:axId val="231456016"/>
        <c:scaling>
          <c:orientation val="minMax"/>
        </c:scaling>
        <c:delete val="0"/>
        <c:axPos val="l"/>
        <c:majorGridlines>
          <c:spPr>
            <a:ln w="3175">
              <a:solidFill>
                <a:srgbClr val="000000"/>
              </a:solidFill>
              <a:prstDash val="solid"/>
            </a:ln>
          </c:spPr>
        </c:majorGridlines>
        <c:numFmt formatCode="#,##0_);[Red]\(#,##0\)"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231455624"/>
        <c:crosses val="autoZero"/>
        <c:crossBetween val="between"/>
      </c:valAx>
      <c:spPr>
        <a:solidFill>
          <a:srgbClr val="C0C0C0"/>
        </a:solidFill>
        <a:ln w="12700">
          <a:solidFill>
            <a:srgbClr val="808080"/>
          </a:solidFill>
          <a:prstDash val="solid"/>
        </a:ln>
      </c:spPr>
    </c:plotArea>
    <c:legend>
      <c:legendPos val="r"/>
      <c:layout>
        <c:manualLayout>
          <c:xMode val="edge"/>
          <c:yMode val="edge"/>
          <c:x val="0.78189451627188578"/>
          <c:y val="0.46454049626775379"/>
          <c:w val="0.20164652257973925"/>
          <c:h val="7.4468457400271804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chart" Target="../charts/chart10.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3.xml"/><Relationship Id="rId2" Type="http://schemas.openxmlformats.org/officeDocument/2006/relationships/chart" Target="../charts/chart12.xml"/><Relationship Id="rId1" Type="http://schemas.openxmlformats.org/officeDocument/2006/relationships/chart" Target="../charts/chart11.xml"/><Relationship Id="rId5" Type="http://schemas.openxmlformats.org/officeDocument/2006/relationships/chart" Target="../charts/chart15.xml"/><Relationship Id="rId4" Type="http://schemas.openxmlformats.org/officeDocument/2006/relationships/chart" Target="../charts/chart1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6.xml"/></Relationships>
</file>

<file path=xl/drawings/_rels/drawing8.xml.rels><?xml version="1.0" encoding="UTF-8" standalone="yes"?>
<Relationships xmlns="http://schemas.openxmlformats.org/package/2006/relationships"><Relationship Id="rId1" Type="http://schemas.openxmlformats.org/officeDocument/2006/relationships/chart" Target="../charts/chart17.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8.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9.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20.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21.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22.xml"/></Relationships>
</file>

<file path=xl/drawings/_rels/drawing14.xml.rels><?xml version="1.0" encoding="UTF-8" standalone="yes"?>
<Relationships xmlns="http://schemas.openxmlformats.org/package/2006/relationships"><Relationship Id="rId2" Type="http://schemas.openxmlformats.org/officeDocument/2006/relationships/chart" Target="../charts/chart24.xml"/><Relationship Id="rId1" Type="http://schemas.openxmlformats.org/officeDocument/2006/relationships/chart" Target="../charts/chart23.xml"/></Relationships>
</file>

<file path=xl/drawings/drawing1.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15947" name="AutoShape 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48" name="AutoShape 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49" name="AutoShape 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0" name="AutoShape 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1" name="AutoShape 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2" name="AutoShape 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3" name="AutoShape 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4" name="AutoShape 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5" name="AutoShape 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6" name="AutoShape 1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7" name="AutoShape 1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8" name="AutoShape 1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59" name="AutoShape 1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0" name="AutoShape 1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1" name="AutoShape 1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2" name="AutoShape 1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3" name="AutoShape 1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4" name="AutoShape 1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5" name="AutoShape 1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6" name="AutoShape 2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7" name="AutoShape 2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8" name="AutoShape 2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69" name="AutoShape 2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0" name="AutoShape 2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1" name="AutoShape 2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2" name="AutoShape 2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3" name="AutoShape 2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4" name="AutoShape 2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5" name="AutoShape 2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6" name="AutoShape 3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7" name="AutoShape 3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8" name="AutoShape 3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79" name="AutoShape 3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0" name="AutoShape 3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1" name="AutoShape 3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2" name="AutoShape 3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3" name="AutoShape 3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4" name="AutoShape 3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5" name="AutoShape 3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6" name="AutoShape 4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7" name="AutoShape 4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8" name="AutoShape 4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89" name="AutoShape 4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0" name="AutoShape 4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1" name="AutoShape 4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2" name="AutoShape 4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3" name="AutoShape 4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4" name="AutoShape 4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5" name="AutoShape 4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6" name="AutoShape 5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7" name="AutoShape 5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8" name="AutoShape 5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5999" name="AutoShape 5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0" name="AutoShape 5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1" name="AutoShape 5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2" name="AutoShape 5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3" name="AutoShape 5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4" name="AutoShape 5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5" name="AutoShape 5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6" name="AutoShape 6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7" name="AutoShape 6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8" name="AutoShape 6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09" name="AutoShape 6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0" name="AutoShape 6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1" name="AutoShape 6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2" name="AutoShape 6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3" name="AutoShape 6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4" name="AutoShape 6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5" name="AutoShape 6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6" name="AutoShape 7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7" name="AutoShape 7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8" name="AutoShape 7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19" name="AutoShape 7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0" name="AutoShape 7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1" name="AutoShape 7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2" name="AutoShape 7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3" name="AutoShape 7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4" name="AutoShape 7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5" name="AutoShape 7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6" name="AutoShape 8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7" name="AutoShape 8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8" name="AutoShape 8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29" name="AutoShape 8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0" name="AutoShape 8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1" name="AutoShape 8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2" name="AutoShape 8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3" name="AutoShape 8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4" name="AutoShape 8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5" name="AutoShape 8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6" name="AutoShape 9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7" name="AutoShape 9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8" name="AutoShape 9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39" name="AutoShape 9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0" name="AutoShape 9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1" name="AutoShape 9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2" name="AutoShape 9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3" name="AutoShape 9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4" name="AutoShape 9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5" name="AutoShape 9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6" name="AutoShape 10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7" name="AutoShape 10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8" name="AutoShape 10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49" name="AutoShape 10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0" name="AutoShape 10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1" name="AutoShape 10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2" name="AutoShape 10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3" name="AutoShape 10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4" name="AutoShape 10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5" name="AutoShape 10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6" name="AutoShape 11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7" name="AutoShape 11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8" name="AutoShape 11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59" name="AutoShape 11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0" name="AutoShape 11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1" name="AutoShape 11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2" name="AutoShape 11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3" name="AutoShape 11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4" name="AutoShape 11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5" name="AutoShape 11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6" name="AutoShape 12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7" name="AutoShape 12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8" name="AutoShape 12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69" name="AutoShape 12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0" name="AutoShape 12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1" name="AutoShape 12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2" name="AutoShape 12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3" name="AutoShape 12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4" name="AutoShape 12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5" name="AutoShape 12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6" name="AutoShape 13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7" name="AutoShape 13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78" name="AutoShape 13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16079"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16080" name="AutoShape 13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1" name="AutoShape 13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2" name="AutoShape 13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3" name="AutoShape 13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4" name="AutoShape 13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5" name="AutoShape 13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6" name="AutoShape 14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7" name="AutoShape 14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8" name="AutoShape 14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89" name="AutoShape 14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0" name="AutoShape 14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1" name="AutoShape 14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2" name="AutoShape 14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3" name="AutoShape 14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4" name="AutoShape 14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5" name="AutoShape 14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6" name="AutoShape 15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7" name="AutoShape 15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8" name="AutoShape 15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099" name="AutoShape 15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0" name="AutoShape 15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1" name="AutoShape 15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2" name="AutoShape 15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3" name="AutoShape 15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4" name="AutoShape 15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5" name="AutoShape 15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6" name="AutoShape 16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7" name="AutoShape 16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8" name="AutoShape 16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09" name="AutoShape 16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0" name="AutoShape 16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1" name="AutoShape 16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2" name="AutoShape 16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3" name="AutoShape 16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4" name="AutoShape 16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5" name="AutoShape 16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6" name="AutoShape 17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7" name="AutoShape 17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8" name="AutoShape 17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19" name="AutoShape 17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0" name="AutoShape 17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1" name="AutoShape 17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2" name="AutoShape 17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3" name="AutoShape 17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4" name="AutoShape 17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5" name="AutoShape 17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6" name="AutoShape 18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7" name="AutoShape 18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8" name="AutoShape 18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29" name="AutoShape 18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0" name="AutoShape 18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1" name="AutoShape 18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2" name="AutoShape 18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3" name="AutoShape 18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4" name="AutoShape 18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5" name="AutoShape 18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6" name="AutoShape 19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7" name="AutoShape 19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8" name="AutoShape 19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39" name="AutoShape 19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0" name="AutoShape 19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1" name="AutoShape 19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2" name="AutoShape 19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3" name="AutoShape 19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4" name="AutoShape 19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5" name="AutoShape 19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6" name="AutoShape 20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7" name="AutoShape 20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8" name="AutoShape 20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49" name="AutoShape 20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0" name="AutoShape 20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1" name="AutoShape 20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2" name="AutoShape 20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3" name="AutoShape 20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4" name="AutoShape 20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5" name="AutoShape 20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6" name="AutoShape 21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7" name="AutoShape 21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8" name="AutoShape 21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59" name="AutoShape 21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0" name="AutoShape 21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1" name="AutoShape 21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2" name="AutoShape 21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3" name="AutoShape 21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4" name="AutoShape 21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5" name="AutoShape 21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6" name="AutoShape 22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7" name="AutoShape 22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8" name="AutoShape 22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69" name="AutoShape 22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0" name="AutoShape 22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1" name="AutoShape 22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2" name="AutoShape 22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3" name="AutoShape 22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4" name="AutoShape 22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5" name="AutoShape 22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6" name="AutoShape 23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7" name="AutoShape 23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8" name="AutoShape 23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79" name="AutoShape 23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0" name="AutoShape 23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1" name="AutoShape 23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2" name="AutoShape 23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3" name="AutoShape 23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4" name="AutoShape 23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5" name="AutoShape 23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6" name="AutoShape 24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7" name="AutoShape 24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8" name="AutoShape 24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89" name="AutoShape 24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0" name="AutoShape 24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1" name="AutoShape 24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2" name="AutoShape 24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3" name="AutoShape 24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4" name="AutoShape 24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5" name="AutoShape 24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6" name="AutoShape 25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7" name="AutoShape 25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8" name="AutoShape 25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199" name="AutoShape 25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0" name="AutoShape 25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1" name="AutoShape 25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2" name="AutoShape 256"/>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3" name="AutoShape 257"/>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4" name="AutoShape 258"/>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5" name="AutoShape 259"/>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6" name="AutoShape 260"/>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7" name="AutoShape 261"/>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8" name="AutoShape 262"/>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09" name="AutoShape 263"/>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10" name="AutoShape 264"/>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6211" name="AutoShape 265"/>
        <xdr:cNvSpPr>
          <a:spLocks noChangeArrowheads="1"/>
        </xdr:cNvSpPr>
      </xdr:nvSpPr>
      <xdr:spPr bwMode="auto">
        <a:xfrm>
          <a:off x="483870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19317" name="AutoShape 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18" name="AutoShape 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19" name="AutoShape 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0" name="AutoShape 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1" name="AutoShape 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2" name="AutoShape 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3" name="AutoShape 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4" name="AutoShape 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5" name="AutoShape 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6" name="AutoShape 1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7" name="AutoShape 1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8" name="AutoShape 1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29" name="AutoShape 1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0" name="AutoShape 1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1" name="AutoShape 1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2" name="AutoShape 1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3" name="AutoShape 1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4" name="AutoShape 1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5" name="AutoShape 1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6" name="AutoShape 2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7" name="AutoShape 2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8" name="AutoShape 2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39" name="AutoShape 2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0" name="AutoShape 2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1" name="AutoShape 2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2" name="AutoShape 2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3" name="AutoShape 2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4" name="AutoShape 2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5" name="AutoShape 2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6" name="AutoShape 3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7" name="AutoShape 3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8" name="AutoShape 3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49" name="AutoShape 3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0" name="AutoShape 3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1" name="AutoShape 3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2" name="AutoShape 3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3" name="AutoShape 3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4" name="AutoShape 3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5" name="AutoShape 3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6" name="AutoShape 4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7" name="AutoShape 4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8" name="AutoShape 4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59" name="AutoShape 4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0" name="AutoShape 4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1" name="AutoShape 4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2" name="AutoShape 4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3" name="AutoShape 4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4" name="AutoShape 4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5" name="AutoShape 4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6" name="AutoShape 5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7" name="AutoShape 5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8" name="AutoShape 5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69" name="AutoShape 5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0" name="AutoShape 5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1" name="AutoShape 5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2" name="AutoShape 5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3" name="AutoShape 5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4" name="AutoShape 5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5" name="AutoShape 5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6" name="AutoShape 6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7" name="AutoShape 6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8" name="AutoShape 6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79" name="AutoShape 6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0" name="AutoShape 6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1" name="AutoShape 6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2" name="AutoShape 6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3" name="AutoShape 6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4" name="AutoShape 6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5" name="AutoShape 6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6" name="AutoShape 7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7" name="AutoShape 7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8" name="AutoShape 7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89" name="AutoShape 7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0" name="AutoShape 7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1" name="AutoShape 7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2" name="AutoShape 7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3" name="AutoShape 7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4" name="AutoShape 7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5" name="AutoShape 7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6" name="AutoShape 8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7" name="AutoShape 8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8" name="AutoShape 8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399" name="AutoShape 8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0" name="AutoShape 8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1" name="AutoShape 8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2" name="AutoShape 8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3" name="AutoShape 8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4" name="AutoShape 8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5" name="AutoShape 8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6" name="AutoShape 9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7" name="AutoShape 9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8" name="AutoShape 9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09" name="AutoShape 9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0" name="AutoShape 9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1" name="AutoShape 9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2" name="AutoShape 9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3" name="AutoShape 9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4" name="AutoShape 9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5" name="AutoShape 9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6" name="AutoShape 10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7" name="AutoShape 10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8" name="AutoShape 10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19" name="AutoShape 10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0" name="AutoShape 10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1" name="AutoShape 10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2" name="AutoShape 10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3" name="AutoShape 10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4" name="AutoShape 10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5" name="AutoShape 10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6" name="AutoShape 11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7" name="AutoShape 11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8" name="AutoShape 11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29" name="AutoShape 11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0" name="AutoShape 11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1" name="AutoShape 11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2" name="AutoShape 11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3" name="AutoShape 11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4" name="AutoShape 11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5" name="AutoShape 11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6" name="AutoShape 12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7" name="AutoShape 12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8" name="AutoShape 12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39" name="AutoShape 12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0" name="AutoShape 12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1" name="AutoShape 12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2" name="AutoShape 12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3" name="AutoShape 12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4" name="AutoShape 12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5" name="AutoShape 12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6" name="AutoShape 13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7" name="AutoShape 13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48" name="AutoShape 13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19449"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19450" name="AutoShape 13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1" name="AutoShape 13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2" name="AutoShape 13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3" name="AutoShape 13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4" name="AutoShape 13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5" name="AutoShape 13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6" name="AutoShape 14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7" name="AutoShape 14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8" name="AutoShape 14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59" name="AutoShape 14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0" name="AutoShape 14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1" name="AutoShape 14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2" name="AutoShape 14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3" name="AutoShape 14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4" name="AutoShape 14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5" name="AutoShape 14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6" name="AutoShape 15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7" name="AutoShape 15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8" name="AutoShape 15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69" name="AutoShape 15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0" name="AutoShape 15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1" name="AutoShape 15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2" name="AutoShape 15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3" name="AutoShape 15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4" name="AutoShape 15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5" name="AutoShape 15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6" name="AutoShape 16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7" name="AutoShape 16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8" name="AutoShape 16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79" name="AutoShape 16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0" name="AutoShape 16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1" name="AutoShape 16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2" name="AutoShape 16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3" name="AutoShape 16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4" name="AutoShape 16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5" name="AutoShape 16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6" name="AutoShape 17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7" name="AutoShape 17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8" name="AutoShape 17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89" name="AutoShape 17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0" name="AutoShape 17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1" name="AutoShape 17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2" name="AutoShape 17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3" name="AutoShape 17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4" name="AutoShape 17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5" name="AutoShape 17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6" name="AutoShape 18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7" name="AutoShape 18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8" name="AutoShape 18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499" name="AutoShape 18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0" name="AutoShape 18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1" name="AutoShape 18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2" name="AutoShape 18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3" name="AutoShape 18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4" name="AutoShape 18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5" name="AutoShape 18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6" name="AutoShape 19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7" name="AutoShape 19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8" name="AutoShape 19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09" name="AutoShape 19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0" name="AutoShape 19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1" name="AutoShape 19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2" name="AutoShape 19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3" name="AutoShape 19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4" name="AutoShape 19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5" name="AutoShape 19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6" name="AutoShape 20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7" name="AutoShape 20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8" name="AutoShape 20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19" name="AutoShape 20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0" name="AutoShape 20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1" name="AutoShape 20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2" name="AutoShape 20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3" name="AutoShape 20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4" name="AutoShape 20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5" name="AutoShape 20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6" name="AutoShape 21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7" name="AutoShape 21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8" name="AutoShape 21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29" name="AutoShape 21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0" name="AutoShape 21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1" name="AutoShape 21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2" name="AutoShape 21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3" name="AutoShape 21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4" name="AutoShape 21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5" name="AutoShape 21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6" name="AutoShape 22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7" name="AutoShape 22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8" name="AutoShape 22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39" name="AutoShape 22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0" name="AutoShape 22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1" name="AutoShape 22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2" name="AutoShape 22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3" name="AutoShape 22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4" name="AutoShape 22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5" name="AutoShape 22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6" name="AutoShape 23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7" name="AutoShape 23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8" name="AutoShape 23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49" name="AutoShape 23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0" name="AutoShape 23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1" name="AutoShape 23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2" name="AutoShape 23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3" name="AutoShape 23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4" name="AutoShape 23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5" name="AutoShape 23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6" name="AutoShape 24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7" name="AutoShape 24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8" name="AutoShape 24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59" name="AutoShape 24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0" name="AutoShape 24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1" name="AutoShape 24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2" name="AutoShape 24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3" name="AutoShape 24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4" name="AutoShape 24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5" name="AutoShape 24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6" name="AutoShape 25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7" name="AutoShape 25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8" name="AutoShape 25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69" name="AutoShape 25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0" name="AutoShape 25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1" name="AutoShape 25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2" name="AutoShape 25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3" name="AutoShape 25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4" name="AutoShape 25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5" name="AutoShape 25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6" name="AutoShape 26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7" name="AutoShape 26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8" name="AutoShape 26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79" name="AutoShape 26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0" name="AutoShape 26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1" name="AutoShape 26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2" name="AutoShape 26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3" name="AutoShape 26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4" name="AutoShape 26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5" name="AutoShape 26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6" name="AutoShape 27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7" name="AutoShape 27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8" name="AutoShape 27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89" name="AutoShape 27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0" name="AutoShape 27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1" name="AutoShape 27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2" name="AutoShape 27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3" name="AutoShape 27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4" name="AutoShape 27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5" name="AutoShape 27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6" name="AutoShape 28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7" name="AutoShape 28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8" name="AutoShape 28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599" name="AutoShape 28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0" name="AutoShape 28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1" name="AutoShape 28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2" name="AutoShape 28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3" name="AutoShape 28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4" name="AutoShape 28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5" name="AutoShape 28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6" name="AutoShape 29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7" name="AutoShape 29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8" name="AutoShape 29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09" name="AutoShape 29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0" name="AutoShape 29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1" name="AutoShape 29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2" name="AutoShape 29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3" name="AutoShape 29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4" name="AutoShape 29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5" name="AutoShape 29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6" name="AutoShape 30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7" name="AutoShape 30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8" name="AutoShape 30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19" name="AutoShape 30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0" name="AutoShape 30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1" name="AutoShape 30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2" name="AutoShape 30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3" name="AutoShape 30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4" name="AutoShape 30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5" name="AutoShape 30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6" name="AutoShape 31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7" name="AutoShape 31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8" name="AutoShape 31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29" name="AutoShape 31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0" name="AutoShape 31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1" name="AutoShape 31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2" name="AutoShape 31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3" name="AutoShape 31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4" name="AutoShape 31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5" name="AutoShape 31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6" name="AutoShape 32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7" name="AutoShape 32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8" name="AutoShape 32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39" name="AutoShape 32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0" name="AutoShape 32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1" name="AutoShape 32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2" name="AutoShape 32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3" name="AutoShape 32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4" name="AutoShape 32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5" name="AutoShape 32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6" name="AutoShape 33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7" name="AutoShape 33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8" name="AutoShape 33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49" name="AutoShape 33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0" name="AutoShape 33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1" name="AutoShape 33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2" name="AutoShape 33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3" name="AutoShape 33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4" name="AutoShape 33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5" name="AutoShape 33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6" name="AutoShape 34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7" name="AutoShape 34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8" name="AutoShape 34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59" name="AutoShape 34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0" name="AutoShape 34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1" name="AutoShape 34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2" name="AutoShape 34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3" name="AutoShape 34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4" name="AutoShape 34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5" name="AutoShape 34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6" name="AutoShape 35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7" name="AutoShape 35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8" name="AutoShape 35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69" name="AutoShape 35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0" name="AutoShape 35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1" name="AutoShape 35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2" name="AutoShape 35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3" name="AutoShape 35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4" name="AutoShape 35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5" name="AutoShape 35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6" name="AutoShape 36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7" name="AutoShape 36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8" name="AutoShape 36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79" name="AutoShape 36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0" name="AutoShape 36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1" name="AutoShape 36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2" name="AutoShape 36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3" name="AutoShape 36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4" name="AutoShape 36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5" name="AutoShape 36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6" name="AutoShape 37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7" name="AutoShape 37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8" name="AutoShape 37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89" name="AutoShape 37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0" name="AutoShape 37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1" name="AutoShape 37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2" name="AutoShape 37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3" name="AutoShape 37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4" name="AutoShape 37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5" name="AutoShape 37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6" name="AutoShape 38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7" name="AutoShape 38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8" name="AutoShape 38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699" name="AutoShape 38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0" name="AutoShape 38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1" name="AutoShape 38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2" name="AutoShape 38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3" name="AutoShape 38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4" name="AutoShape 38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5" name="AutoShape 38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6" name="AutoShape 39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7" name="AutoShape 39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8" name="AutoShape 39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09" name="AutoShape 39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0" name="AutoShape 39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1" name="AutoShape 39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2" name="AutoShape 39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3" name="AutoShape 39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19714" name="グラフ 39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19715" name="AutoShape 39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6" name="AutoShape 40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7" name="AutoShape 40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8" name="AutoShape 40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19" name="AutoShape 40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0" name="AutoShape 40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1" name="AutoShape 40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2" name="AutoShape 40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3" name="AutoShape 40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4" name="AutoShape 40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5" name="AutoShape 40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6" name="AutoShape 41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7" name="AutoShape 41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8" name="AutoShape 41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29" name="AutoShape 41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0" name="AutoShape 41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1" name="AutoShape 41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2" name="AutoShape 41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3" name="AutoShape 41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4" name="AutoShape 41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5" name="AutoShape 41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6" name="AutoShape 42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7" name="AutoShape 42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8" name="AutoShape 42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39" name="AutoShape 42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40" name="AutoShape 42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41" name="AutoShape 42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42" name="AutoShape 42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19743" name="AutoShape 42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08" name="AutoShape 42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09" name="AutoShape 42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0" name="AutoShape 43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1" name="AutoShape 43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2" name="AutoShape 43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3" name="AutoShape 43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4" name="AutoShape 43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5" name="AutoShape 43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6" name="AutoShape 43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7" name="AutoShape 43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8" name="AutoShape 43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19" name="AutoShape 43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0" name="AutoShape 44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1" name="AutoShape 44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2" name="AutoShape 44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3" name="AutoShape 44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4" name="AutoShape 44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5" name="AutoShape 44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6" name="AutoShape 44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7" name="AutoShape 44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8" name="AutoShape 44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29" name="AutoShape 44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0" name="AutoShape 45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1" name="AutoShape 45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2" name="AutoShape 45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3" name="AutoShape 45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4" name="AutoShape 45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5" name="AutoShape 45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6" name="AutoShape 45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7" name="AutoShape 45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8" name="AutoShape 45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39" name="AutoShape 45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0" name="AutoShape 46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1" name="AutoShape 46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2" name="AutoShape 46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3" name="AutoShape 46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4" name="AutoShape 46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5" name="AutoShape 46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6" name="AutoShape 46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7" name="AutoShape 46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8" name="AutoShape 46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49" name="AutoShape 46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0" name="AutoShape 47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1" name="AutoShape 47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2" name="AutoShape 47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3" name="AutoShape 47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4" name="AutoShape 47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5" name="AutoShape 47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6" name="AutoShape 47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7" name="AutoShape 47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8" name="AutoShape 47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59" name="AutoShape 47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0" name="AutoShape 48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1" name="AutoShape 48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2" name="AutoShape 48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3" name="AutoShape 48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4" name="AutoShape 48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5" name="AutoShape 48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6" name="AutoShape 48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7" name="AutoShape 48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8" name="AutoShape 48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69" name="AutoShape 48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0" name="AutoShape 49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1" name="AutoShape 49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2" name="AutoShape 49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3" name="AutoShape 49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4" name="AutoShape 49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5" name="AutoShape 49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6" name="AutoShape 49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7" name="AutoShape 49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8" name="AutoShape 49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79" name="AutoShape 49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0" name="AutoShape 50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1" name="AutoShape 50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2" name="AutoShape 50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3" name="AutoShape 50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4" name="AutoShape 50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5" name="AutoShape 50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6" name="AutoShape 50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7" name="AutoShape 50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8" name="AutoShape 50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89" name="AutoShape 50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0" name="AutoShape 51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1" name="AutoShape 51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2" name="AutoShape 51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3" name="AutoShape 51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4" name="AutoShape 51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5" name="AutoShape 51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6" name="AutoShape 51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7" name="AutoShape 51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8" name="AutoShape 51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299" name="AutoShape 51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0" name="AutoShape 52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1" name="AutoShape 521"/>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2" name="AutoShape 522"/>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3" name="AutoShape 523"/>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4" name="AutoShape 524"/>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5" name="AutoShape 525"/>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6" name="AutoShape 526"/>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7" name="AutoShape 527"/>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8" name="AutoShape 528"/>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09" name="AutoShape 529"/>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2310" name="AutoShape 530"/>
        <xdr:cNvSpPr>
          <a:spLocks noChangeArrowheads="1"/>
        </xdr:cNvSpPr>
      </xdr:nvSpPr>
      <xdr:spPr bwMode="auto">
        <a:xfrm>
          <a:off x="48958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23711" name="AutoShape 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2" name="AutoShape 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3" name="AutoShape 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4" name="AutoShape 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5" name="AutoShape 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6" name="AutoShape 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7" name="AutoShape 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8" name="AutoShape 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19" name="AutoShape 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0" name="AutoShape 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1" name="AutoShape 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2" name="AutoShape 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3" name="AutoShape 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4" name="AutoShape 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5" name="AutoShape 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6" name="AutoShape 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7" name="AutoShape 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8" name="AutoShape 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29" name="AutoShape 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0" name="AutoShape 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1" name="AutoShape 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2" name="AutoShape 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3" name="AutoShape 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4" name="AutoShape 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5" name="AutoShape 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6" name="AutoShape 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7" name="AutoShape 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8" name="AutoShape 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39" name="AutoShape 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0" name="AutoShape 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1" name="AutoShape 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2" name="AutoShape 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3" name="AutoShape 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4" name="AutoShape 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5" name="AutoShape 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6" name="AutoShape 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7" name="AutoShape 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8" name="AutoShape 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49" name="AutoShape 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0" name="AutoShape 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1" name="AutoShape 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2" name="AutoShape 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3" name="AutoShape 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4" name="AutoShape 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5" name="AutoShape 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6" name="AutoShape 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7" name="AutoShape 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8" name="AutoShape 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59" name="AutoShape 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0" name="AutoShape 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1" name="AutoShape 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2" name="AutoShape 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3" name="AutoShape 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4" name="AutoShape 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5" name="AutoShape 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6" name="AutoShape 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7" name="AutoShape 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8" name="AutoShape 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69" name="AutoShape 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0" name="AutoShape 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1" name="AutoShape 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2" name="AutoShape 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3" name="AutoShape 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4" name="AutoShape 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5" name="AutoShape 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6" name="AutoShape 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7" name="AutoShape 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8" name="AutoShape 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79" name="AutoShape 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0" name="AutoShape 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1" name="AutoShape 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2" name="AutoShape 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3" name="AutoShape 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4" name="AutoShape 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5" name="AutoShape 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6" name="AutoShape 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7" name="AutoShape 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8" name="AutoShape 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89" name="AutoShape 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0" name="AutoShape 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1" name="AutoShape 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2" name="AutoShape 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3" name="AutoShape 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4" name="AutoShape 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5" name="AutoShape 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6" name="AutoShape 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7" name="AutoShape 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8" name="AutoShape 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799" name="AutoShape 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0" name="AutoShape 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1" name="AutoShape 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2" name="AutoShape 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3" name="AutoShape 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4" name="AutoShape 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5" name="AutoShape 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6" name="AutoShape 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7" name="AutoShape 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8" name="AutoShape 9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09" name="AutoShape 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0" name="AutoShape 1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1" name="AutoShape 1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2" name="AutoShape 1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3" name="AutoShape 1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4" name="AutoShape 1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5" name="AutoShape 1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6" name="AutoShape 1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7" name="AutoShape 1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8" name="AutoShape 1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19" name="AutoShape 1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0" name="AutoShape 1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1" name="AutoShape 1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2" name="AutoShape 1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3" name="AutoShape 1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4" name="AutoShape 1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5" name="AutoShape 1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6" name="AutoShape 1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7" name="AutoShape 1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8" name="AutoShape 1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29" name="AutoShape 1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0" name="AutoShape 1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1" name="AutoShape 1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2" name="AutoShape 1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3" name="AutoShape 1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4" name="AutoShape 1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5" name="AutoShape 1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6" name="AutoShape 1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7" name="AutoShape 1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8" name="AutoShape 1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23839" name="AutoShape 1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32" name="AutoShape 1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33" name="AutoShape 1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34" name="AutoShape 1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83235"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83236" name="AutoShape 1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37" name="AutoShape 1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38" name="AutoShape 1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39" name="AutoShape 1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0" name="AutoShape 1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1" name="AutoShape 1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2" name="AutoShape 1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3" name="AutoShape 1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4" name="AutoShape 1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5" name="AutoShape 1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6" name="AutoShape 1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7" name="AutoShape 1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8" name="AutoShape 1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49" name="AutoShape 1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0" name="AutoShape 1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1" name="AutoShape 1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2" name="AutoShape 1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3" name="AutoShape 1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4" name="AutoShape 1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5" name="AutoShape 1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6" name="AutoShape 1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7" name="AutoShape 1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8" name="AutoShape 1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59" name="AutoShape 1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0" name="AutoShape 1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1" name="AutoShape 1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2" name="AutoShape 1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3" name="AutoShape 1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4" name="AutoShape 1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5" name="AutoShape 1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6" name="AutoShape 1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7" name="AutoShape 1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8" name="AutoShape 1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69" name="AutoShape 1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0" name="AutoShape 1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1" name="AutoShape 1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2" name="AutoShape 1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3" name="AutoShape 1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4" name="AutoShape 1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5" name="AutoShape 1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6" name="AutoShape 1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7" name="AutoShape 1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8" name="AutoShape 1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79" name="AutoShape 1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0" name="AutoShape 1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1" name="AutoShape 1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2" name="AutoShape 1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3" name="AutoShape 1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4" name="AutoShape 1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5" name="AutoShape 1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6" name="AutoShape 1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7" name="AutoShape 1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8" name="AutoShape 1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89" name="AutoShape 1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0" name="AutoShape 1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1" name="AutoShape 1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2" name="AutoShape 1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3" name="AutoShape 1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4" name="AutoShape 1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5" name="AutoShape 1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6" name="AutoShape 1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7" name="AutoShape 1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8" name="AutoShape 1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299" name="AutoShape 1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0" name="AutoShape 19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1" name="AutoShape 1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2" name="AutoShape 2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3" name="AutoShape 2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4" name="AutoShape 2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5" name="AutoShape 2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6" name="AutoShape 2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7" name="AutoShape 2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8" name="AutoShape 2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09" name="AutoShape 2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0" name="AutoShape 2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1" name="AutoShape 2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2" name="AutoShape 2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3" name="AutoShape 2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4" name="AutoShape 2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5" name="AutoShape 2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6" name="AutoShape 2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7" name="AutoShape 2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8" name="AutoShape 2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19" name="AutoShape 2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0" name="AutoShape 2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1" name="AutoShape 2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2" name="AutoShape 2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3" name="AutoShape 2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4" name="AutoShape 2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5" name="AutoShape 2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6" name="AutoShape 2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7" name="AutoShape 2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8" name="AutoShape 2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29" name="AutoShape 2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0" name="AutoShape 2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1" name="AutoShape 2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2" name="AutoShape 2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3" name="AutoShape 2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4" name="AutoShape 2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5" name="AutoShape 2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6" name="AutoShape 2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7" name="AutoShape 2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8" name="AutoShape 2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39" name="AutoShape 2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0" name="AutoShape 2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1" name="AutoShape 2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2" name="AutoShape 2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3" name="AutoShape 2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4" name="AutoShape 2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5" name="AutoShape 2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6" name="AutoShape 2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7" name="AutoShape 2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8" name="AutoShape 2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49" name="AutoShape 2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0" name="AutoShape 2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1" name="AutoShape 2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2" name="AutoShape 2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3" name="AutoShape 2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4" name="AutoShape 2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5" name="AutoShape 2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6" name="AutoShape 2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7" name="AutoShape 2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8" name="AutoShape 2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59" name="AutoShape 2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0" name="AutoShape 2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1" name="AutoShape 2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2" name="AutoShape 2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3" name="AutoShape 2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4" name="AutoShape 2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5" name="AutoShape 2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6" name="AutoShape 2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7" name="AutoShape 2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8" name="AutoShape 2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69" name="AutoShape 2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0" name="AutoShape 2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1" name="AutoShape 2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2" name="AutoShape 2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3" name="AutoShape 2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4" name="AutoShape 2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5" name="AutoShape 2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6" name="AutoShape 2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7" name="AutoShape 2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8" name="AutoShape 2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79" name="AutoShape 2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0" name="AutoShape 2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1" name="AutoShape 2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2" name="AutoShape 2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3" name="AutoShape 2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4" name="AutoShape 2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5" name="AutoShape 2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6" name="AutoShape 2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7" name="AutoShape 2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8" name="AutoShape 2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89" name="AutoShape 2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0" name="AutoShape 2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1" name="AutoShape 2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2" name="AutoShape 2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3" name="AutoShape 2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4" name="AutoShape 2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5" name="AutoShape 2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6" name="AutoShape 2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7" name="AutoShape 2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8" name="AutoShape 2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399" name="AutoShape 2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0" name="AutoShape 29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1" name="AutoShape 2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2" name="AutoShape 3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3" name="AutoShape 3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4" name="AutoShape 3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5" name="AutoShape 3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6" name="AutoShape 3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7" name="AutoShape 3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8" name="AutoShape 3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09" name="AutoShape 3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0" name="AutoShape 3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1" name="AutoShape 3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2" name="AutoShape 3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3" name="AutoShape 3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4" name="AutoShape 3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5" name="AutoShape 3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6" name="AutoShape 3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7" name="AutoShape 3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8" name="AutoShape 3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19" name="AutoShape 3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0" name="AutoShape 3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1" name="AutoShape 3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2" name="AutoShape 3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3" name="AutoShape 3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4" name="AutoShape 3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5" name="AutoShape 3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6" name="AutoShape 3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7" name="AutoShape 3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8" name="AutoShape 3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29" name="AutoShape 3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0" name="AutoShape 3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1" name="AutoShape 3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2" name="AutoShape 3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3" name="AutoShape 3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4" name="AutoShape 3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5" name="AutoShape 3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6" name="AutoShape 3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7" name="AutoShape 3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8" name="AutoShape 3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39" name="AutoShape 3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0" name="AutoShape 3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1" name="AutoShape 3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2" name="AutoShape 3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3" name="AutoShape 3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4" name="AutoShape 3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5" name="AutoShape 3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6" name="AutoShape 3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7" name="AutoShape 3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8" name="AutoShape 3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49" name="AutoShape 3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0" name="AutoShape 3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1" name="AutoShape 3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2" name="AutoShape 3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3" name="AutoShape 3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4" name="AutoShape 3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5" name="AutoShape 3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6" name="AutoShape 3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7" name="AutoShape 3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8" name="AutoShape 3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59" name="AutoShape 3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0" name="AutoShape 3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1" name="AutoShape 3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2" name="AutoShape 3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3" name="AutoShape 3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4" name="AutoShape 3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5" name="AutoShape 3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6" name="AutoShape 3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7" name="AutoShape 3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8" name="AutoShape 3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69" name="AutoShape 3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0" name="AutoShape 3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1" name="AutoShape 3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2" name="AutoShape 3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3" name="AutoShape 3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4" name="AutoShape 3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5" name="AutoShape 3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6" name="AutoShape 3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7" name="AutoShape 3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8" name="AutoShape 3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79" name="AutoShape 3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0" name="AutoShape 3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1" name="AutoShape 3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2" name="AutoShape 3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3" name="AutoShape 3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4" name="AutoShape 3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5" name="AutoShape 3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6" name="AutoShape 3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7" name="AutoShape 3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8" name="AutoShape 3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89" name="AutoShape 3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0" name="AutoShape 3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1" name="AutoShape 3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2" name="AutoShape 3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3" name="AutoShape 3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4" name="AutoShape 3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5" name="AutoShape 3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6" name="AutoShape 3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7" name="AutoShape 3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8" name="AutoShape 3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499" name="AutoShape 3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83500" name="グラフ 39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83501" name="AutoShape 3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2" name="AutoShape 4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3" name="AutoShape 4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4" name="AutoShape 4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5" name="AutoShape 4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6" name="AutoShape 4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7" name="AutoShape 4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8" name="AutoShape 4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09" name="AutoShape 4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0" name="AutoShape 4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1" name="AutoShape 4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2" name="AutoShape 4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3" name="AutoShape 4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4" name="AutoShape 4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5" name="AutoShape 4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6" name="AutoShape 4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7" name="AutoShape 4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8" name="AutoShape 4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19" name="AutoShape 4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0" name="AutoShape 4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1" name="AutoShape 4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2" name="AutoShape 4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3" name="AutoShape 4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4" name="AutoShape 4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5" name="AutoShape 4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6" name="AutoShape 4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7" name="AutoShape 4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8" name="AutoShape 4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29" name="AutoShape 4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0" name="AutoShape 4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1" name="AutoShape 4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2" name="AutoShape 4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3" name="AutoShape 4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4" name="AutoShape 4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5" name="AutoShape 4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6" name="AutoShape 4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7" name="AutoShape 4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8" name="AutoShape 4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39" name="AutoShape 4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0" name="AutoShape 4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1" name="AutoShape 4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2" name="AutoShape 4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3" name="AutoShape 4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4" name="AutoShape 4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5" name="AutoShape 4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6" name="AutoShape 4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7" name="AutoShape 4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8" name="AutoShape 4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49" name="AutoShape 4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0" name="AutoShape 4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1" name="AutoShape 4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2" name="AutoShape 4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3" name="AutoShape 4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4" name="AutoShape 4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5" name="AutoShape 4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6" name="AutoShape 4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7" name="AutoShape 4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8" name="AutoShape 4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59" name="AutoShape 4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0" name="AutoShape 4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1" name="AutoShape 4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2" name="AutoShape 4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3" name="AutoShape 4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4" name="AutoShape 4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5" name="AutoShape 4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6" name="AutoShape 4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7" name="AutoShape 4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8" name="AutoShape 4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69" name="AutoShape 4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0" name="AutoShape 4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1" name="AutoShape 4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2" name="AutoShape 4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3" name="AutoShape 4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4" name="AutoShape 4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5" name="AutoShape 4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6" name="AutoShape 4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7" name="AutoShape 4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8" name="AutoShape 4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79" name="AutoShape 4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0" name="AutoShape 4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1" name="AutoShape 4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2" name="AutoShape 4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3" name="AutoShape 4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4" name="AutoShape 4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5" name="AutoShape 4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6" name="AutoShape 4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7" name="AutoShape 4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8" name="AutoShape 4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89" name="AutoShape 4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0" name="AutoShape 4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1" name="AutoShape 4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2" name="AutoShape 4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3" name="AutoShape 4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4" name="AutoShape 4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5" name="AutoShape 4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6" name="AutoShape 4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7" name="AutoShape 4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8" name="AutoShape 4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599" name="AutoShape 4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0" name="AutoShape 49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1" name="AutoShape 4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2" name="AutoShape 5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3" name="AutoShape 5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4" name="AutoShape 5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5" name="AutoShape 5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6" name="AutoShape 5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7" name="AutoShape 5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8" name="AutoShape 5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09" name="AutoShape 5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0" name="AutoShape 5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1" name="AutoShape 5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2" name="AutoShape 5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3" name="AutoShape 5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4" name="AutoShape 5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5" name="AutoShape 5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6" name="AutoShape 5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7" name="AutoShape 5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8" name="AutoShape 5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19" name="AutoShape 5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0" name="AutoShape 5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1" name="AutoShape 5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2" name="AutoShape 5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3" name="AutoShape 5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4" name="AutoShape 5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5" name="AutoShape 5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6" name="AutoShape 5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7" name="AutoShape 5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8" name="AutoShape 5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29" name="AutoShape 5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0" name="AutoShape 5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1" name="AutoShape 5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2" name="AutoShape 5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3" name="AutoShape 5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4" name="AutoShape 5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5" name="AutoShape 5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6" name="AutoShape 5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7" name="AutoShape 5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8" name="AutoShape 5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39" name="AutoShape 5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0" name="AutoShape 5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1" name="AutoShape 5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2" name="AutoShape 5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3" name="AutoShape 5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4" name="AutoShape 5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5" name="AutoShape 5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6" name="AutoShape 5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7" name="AutoShape 5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8" name="AutoShape 5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49" name="AutoShape 5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0" name="AutoShape 5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1" name="AutoShape 5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2" name="AutoShape 5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3" name="AutoShape 5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4" name="AutoShape 5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5" name="AutoShape 5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6" name="AutoShape 5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7" name="AutoShape 5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8" name="AutoShape 5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59" name="AutoShape 5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0" name="AutoShape 5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1" name="AutoShape 5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2" name="AutoShape 5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3" name="AutoShape 5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4" name="AutoShape 5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5" name="AutoShape 5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6" name="AutoShape 5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7" name="AutoShape 5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8" name="AutoShape 5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69" name="AutoShape 5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0" name="AutoShape 5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1" name="AutoShape 5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2" name="AutoShape 5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3" name="AutoShape 5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4" name="AutoShape 5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5" name="AutoShape 5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6" name="AutoShape 5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7" name="AutoShape 5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8" name="AutoShape 5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79" name="AutoShape 5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0" name="AutoShape 5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1" name="AutoShape 5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2" name="AutoShape 5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3" name="AutoShape 5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4" name="AutoShape 5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5" name="AutoShape 5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6" name="AutoShape 5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7" name="AutoShape 5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8" name="AutoShape 5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89" name="AutoShape 5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0" name="AutoShape 5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1" name="AutoShape 5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2" name="AutoShape 5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3" name="AutoShape 5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4" name="AutoShape 5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5" name="AutoShape 5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6" name="AutoShape 5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7" name="AutoShape 5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8" name="AutoShape 5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699" name="AutoShape 5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0" name="AutoShape 59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1" name="AutoShape 5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2" name="AutoShape 6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3" name="AutoShape 6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4" name="AutoShape 6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5" name="AutoShape 6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6" name="AutoShape 6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7" name="AutoShape 6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8" name="AutoShape 6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09" name="AutoShape 6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0" name="AutoShape 6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1" name="AutoShape 6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2" name="AutoShape 6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3" name="AutoShape 6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4" name="AutoShape 6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5" name="AutoShape 6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6" name="AutoShape 6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7" name="AutoShape 6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8" name="AutoShape 6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19" name="AutoShape 6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0" name="AutoShape 6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1" name="AutoShape 6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2" name="AutoShape 6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3" name="AutoShape 6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4" name="AutoShape 6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5" name="AutoShape 6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6" name="AutoShape 6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7" name="AutoShape 6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8" name="AutoShape 6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29" name="AutoShape 6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0" name="AutoShape 6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1" name="AutoShape 6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2" name="AutoShape 6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3" name="AutoShape 6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4" name="AutoShape 6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5" name="AutoShape 6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6" name="AutoShape 6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7" name="AutoShape 6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8" name="AutoShape 6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39" name="AutoShape 6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0" name="AutoShape 6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1" name="AutoShape 6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2" name="AutoShape 6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3" name="AutoShape 6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4" name="AutoShape 6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5" name="AutoShape 6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6" name="AutoShape 6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7" name="AutoShape 6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8" name="AutoShape 6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49" name="AutoShape 6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0" name="AutoShape 6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1" name="AutoShape 6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2" name="AutoShape 6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3" name="AutoShape 6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4" name="AutoShape 6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5" name="AutoShape 6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6" name="AutoShape 6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7" name="AutoShape 6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8" name="AutoShape 6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59" name="AutoShape 6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0" name="AutoShape 6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1" name="AutoShape 6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2" name="AutoShape 6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3" name="AutoShape 6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4" name="AutoShape 6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83765" name="グラフ 6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83766" name="AutoShape 6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7" name="AutoShape 6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8" name="AutoShape 6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69" name="AutoShape 6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0" name="AutoShape 6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1" name="AutoShape 6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2" name="AutoShape 6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3" name="AutoShape 6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4" name="AutoShape 6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5" name="AutoShape 6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6" name="AutoShape 6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7" name="AutoShape 6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8" name="AutoShape 6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79" name="AutoShape 6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0" name="AutoShape 6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1" name="AutoShape 6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2" name="AutoShape 6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3" name="AutoShape 6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4" name="AutoShape 6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5" name="AutoShape 6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6" name="AutoShape 6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7" name="AutoShape 6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8" name="AutoShape 6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89" name="AutoShape 6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0" name="AutoShape 6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1" name="AutoShape 6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2" name="AutoShape 6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3" name="AutoShape 6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4" name="AutoShape 6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5" name="AutoShape 6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6" name="AutoShape 6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7" name="AutoShape 6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8" name="AutoShape 69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799" name="AutoShape 69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0" name="AutoShape 69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1" name="AutoShape 69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2" name="AutoShape 70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3" name="AutoShape 70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4" name="AutoShape 70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5" name="AutoShape 70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6" name="AutoShape 70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7" name="AutoShape 70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8" name="AutoShape 70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09" name="AutoShape 70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0" name="AutoShape 70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1" name="AutoShape 70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2" name="AutoShape 71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3" name="AutoShape 71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4" name="AutoShape 71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5" name="AutoShape 71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6" name="AutoShape 71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7" name="AutoShape 71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8" name="AutoShape 71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19" name="AutoShape 71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0" name="AutoShape 71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1" name="AutoShape 71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2" name="AutoShape 72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3" name="AutoShape 72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4" name="AutoShape 72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5" name="AutoShape 72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6" name="AutoShape 72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7" name="AutoShape 72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8" name="AutoShape 72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29" name="AutoShape 72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0" name="AutoShape 72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1" name="AutoShape 72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2" name="AutoShape 73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3" name="AutoShape 73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4" name="AutoShape 73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5" name="AutoShape 73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6" name="AutoShape 73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7" name="AutoShape 73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8" name="AutoShape 73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39" name="AutoShape 73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0" name="AutoShape 73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1" name="AutoShape 73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2" name="AutoShape 74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3" name="AutoShape 74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4" name="AutoShape 74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5" name="AutoShape 74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6" name="AutoShape 74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7" name="AutoShape 74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8" name="AutoShape 74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49" name="AutoShape 74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0" name="AutoShape 74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1" name="AutoShape 74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2" name="AutoShape 75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3" name="AutoShape 75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4" name="AutoShape 75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5" name="AutoShape 75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6" name="AutoShape 75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7" name="AutoShape 75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8" name="AutoShape 75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59" name="AutoShape 75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0" name="AutoShape 75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1" name="AutoShape 75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2" name="AutoShape 76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3" name="AutoShape 76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4" name="AutoShape 76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5" name="AutoShape 76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6" name="AutoShape 76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7" name="AutoShape 76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8" name="AutoShape 76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69" name="AutoShape 76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0" name="AutoShape 76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1" name="AutoShape 76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2" name="AutoShape 77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3" name="AutoShape 77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4" name="AutoShape 77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5" name="AutoShape 77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6" name="AutoShape 77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7" name="AutoShape 77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8" name="AutoShape 77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79" name="AutoShape 77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0" name="AutoShape 77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1" name="AutoShape 77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2" name="AutoShape 78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3" name="AutoShape 78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4" name="AutoShape 78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5" name="AutoShape 78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6" name="AutoShape 78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7" name="AutoShape 78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8" name="AutoShape 786"/>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89" name="AutoShape 787"/>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0" name="AutoShape 788"/>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1" name="AutoShape 789"/>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2" name="AutoShape 790"/>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3" name="AutoShape 791"/>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4" name="AutoShape 792"/>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5" name="AutoShape 793"/>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6" name="AutoShape 794"/>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83897" name="AutoShape 795"/>
        <xdr:cNvSpPr>
          <a:spLocks noChangeArrowheads="1"/>
        </xdr:cNvSpPr>
      </xdr:nvSpPr>
      <xdr:spPr bwMode="auto">
        <a:xfrm>
          <a:off x="49720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61897" name="AutoShape 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898" name="AutoShape 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899" name="AutoShape 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0" name="AutoShape 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1" name="AutoShape 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2" name="AutoShape 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3" name="AutoShape 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4" name="AutoShape 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5" name="AutoShape 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6" name="AutoShape 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7" name="AutoShape 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8" name="AutoShape 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09" name="AutoShape 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0" name="AutoShape 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1" name="AutoShape 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2" name="AutoShape 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3" name="AutoShape 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4" name="AutoShape 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5" name="AutoShape 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6" name="AutoShape 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7" name="AutoShape 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8" name="AutoShape 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19" name="AutoShape 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0" name="AutoShape 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1" name="AutoShape 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2" name="AutoShape 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3" name="AutoShape 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4" name="AutoShape 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5" name="AutoShape 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6" name="AutoShape 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7" name="AutoShape 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8" name="AutoShape 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29" name="AutoShape 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0" name="AutoShape 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1" name="AutoShape 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2" name="AutoShape 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3" name="AutoShape 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4" name="AutoShape 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5" name="AutoShape 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6" name="AutoShape 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7" name="AutoShape 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8" name="AutoShape 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39" name="AutoShape 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0" name="AutoShape 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1" name="AutoShape 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2" name="AutoShape 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3" name="AutoShape 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4" name="AutoShape 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5" name="AutoShape 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6" name="AutoShape 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7" name="AutoShape 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8" name="AutoShape 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49" name="AutoShape 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0" name="AutoShape 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1" name="AutoShape 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2" name="AutoShape 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3" name="AutoShape 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4" name="AutoShape 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5" name="AutoShape 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6" name="AutoShape 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7" name="AutoShape 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8" name="AutoShape 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59" name="AutoShape 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0" name="AutoShape 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1" name="AutoShape 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2" name="AutoShape 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3" name="AutoShape 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4" name="AutoShape 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5" name="AutoShape 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6" name="AutoShape 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7" name="AutoShape 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8" name="AutoShape 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69" name="AutoShape 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0" name="AutoShape 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1" name="AutoShape 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2" name="AutoShape 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3" name="AutoShape 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4" name="AutoShape 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5" name="AutoShape 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6" name="AutoShape 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7" name="AutoShape 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8" name="AutoShape 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79" name="AutoShape 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0" name="AutoShape 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1" name="AutoShape 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2" name="AutoShape 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3" name="AutoShape 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4" name="AutoShape 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5" name="AutoShape 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6" name="AutoShape 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7" name="AutoShape 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8" name="AutoShape 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89" name="AutoShape 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0" name="AutoShape 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1" name="AutoShape 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2" name="AutoShape 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3" name="AutoShape 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4" name="AutoShape 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5" name="AutoShape 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6" name="AutoShape 1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7" name="AutoShape 1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8" name="AutoShape 1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1999" name="AutoShape 1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0" name="AutoShape 1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1" name="AutoShape 1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2" name="AutoShape 1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3" name="AutoShape 1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4" name="AutoShape 1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5" name="AutoShape 1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6" name="AutoShape 1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7" name="AutoShape 1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8" name="AutoShape 1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09" name="AutoShape 1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0" name="AutoShape 1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1" name="AutoShape 1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2" name="AutoShape 1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3" name="AutoShape 1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4" name="AutoShape 1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5" name="AutoShape 1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6" name="AutoShape 1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7" name="AutoShape 1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8" name="AutoShape 1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19" name="AutoShape 1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0" name="AutoShape 1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1" name="AutoShape 1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2" name="AutoShape 1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3" name="AutoShape 1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4" name="AutoShape 1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5" name="AutoShape 1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6" name="AutoShape 1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7" name="AutoShape 1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28" name="AutoShape 1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62029"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62030" name="AutoShape 1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1" name="AutoShape 1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2" name="AutoShape 1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3" name="AutoShape 1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4" name="AutoShape 1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5" name="AutoShape 1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6" name="AutoShape 1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7" name="AutoShape 1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8" name="AutoShape 1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39" name="AutoShape 1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0" name="AutoShape 1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1" name="AutoShape 1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2" name="AutoShape 1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3" name="AutoShape 1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4" name="AutoShape 1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5" name="AutoShape 1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6" name="AutoShape 1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7" name="AutoShape 1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8" name="AutoShape 1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49" name="AutoShape 1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0" name="AutoShape 1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1" name="AutoShape 1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2" name="AutoShape 1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3" name="AutoShape 1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4" name="AutoShape 1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5" name="AutoShape 1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6" name="AutoShape 1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7" name="AutoShape 1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8" name="AutoShape 1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59" name="AutoShape 1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0" name="AutoShape 1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1" name="AutoShape 1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2" name="AutoShape 1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3" name="AutoShape 1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4" name="AutoShape 1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5" name="AutoShape 1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6" name="AutoShape 1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7" name="AutoShape 1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8" name="AutoShape 1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69" name="AutoShape 1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0" name="AutoShape 1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1" name="AutoShape 1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2" name="AutoShape 1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3" name="AutoShape 1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4" name="AutoShape 1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5" name="AutoShape 1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6" name="AutoShape 1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7" name="AutoShape 1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8" name="AutoShape 1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79" name="AutoShape 1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0" name="AutoShape 1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1" name="AutoShape 1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2" name="AutoShape 1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3" name="AutoShape 1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4" name="AutoShape 1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5" name="AutoShape 1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6" name="AutoShape 1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7" name="AutoShape 1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8" name="AutoShape 1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89" name="AutoShape 1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0" name="AutoShape 1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1" name="AutoShape 1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2" name="AutoShape 1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3" name="AutoShape 1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4" name="AutoShape 1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5" name="AutoShape 1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6" name="AutoShape 2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7" name="AutoShape 2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8" name="AutoShape 2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099" name="AutoShape 2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0" name="AutoShape 2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1" name="AutoShape 2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2" name="AutoShape 2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3" name="AutoShape 2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4" name="AutoShape 2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5" name="AutoShape 2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6" name="AutoShape 2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7" name="AutoShape 2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8" name="AutoShape 2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09" name="AutoShape 2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0" name="AutoShape 2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1" name="AutoShape 2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2" name="AutoShape 2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3" name="AutoShape 2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4" name="AutoShape 2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5" name="AutoShape 2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6" name="AutoShape 2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7" name="AutoShape 2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8" name="AutoShape 2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19" name="AutoShape 2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0" name="AutoShape 2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1" name="AutoShape 2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2" name="AutoShape 2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3" name="AutoShape 2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4" name="AutoShape 2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5" name="AutoShape 2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6" name="AutoShape 2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7" name="AutoShape 2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8" name="AutoShape 2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29" name="AutoShape 2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0" name="AutoShape 2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1" name="AutoShape 2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2" name="AutoShape 2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3" name="AutoShape 2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4" name="AutoShape 2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5" name="AutoShape 2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6" name="AutoShape 2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7" name="AutoShape 2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8" name="AutoShape 2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39" name="AutoShape 2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0" name="AutoShape 2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1" name="AutoShape 2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2" name="AutoShape 2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3" name="AutoShape 2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4" name="AutoShape 2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5" name="AutoShape 2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6" name="AutoShape 2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7" name="AutoShape 2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8" name="AutoShape 2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49" name="AutoShape 2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0" name="AutoShape 2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1" name="AutoShape 2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2" name="AutoShape 2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3" name="AutoShape 2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4" name="AutoShape 2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5" name="AutoShape 2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6" name="AutoShape 2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7" name="AutoShape 2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8" name="AutoShape 2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59" name="AutoShape 2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0" name="AutoShape 2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1" name="AutoShape 2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2" name="AutoShape 2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3" name="AutoShape 2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4" name="AutoShape 2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5" name="AutoShape 2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6" name="AutoShape 2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7" name="AutoShape 2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8" name="AutoShape 2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69" name="AutoShape 2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0" name="AutoShape 2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1" name="AutoShape 2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2" name="AutoShape 2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3" name="AutoShape 2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4" name="AutoShape 2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5" name="AutoShape 2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6" name="AutoShape 2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7" name="AutoShape 2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8" name="AutoShape 2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79" name="AutoShape 2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0" name="AutoShape 2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1" name="AutoShape 2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2" name="AutoShape 2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3" name="AutoShape 2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4" name="AutoShape 2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5" name="AutoShape 2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6" name="AutoShape 2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7" name="AutoShape 2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8" name="AutoShape 2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89" name="AutoShape 2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0" name="AutoShape 2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1" name="AutoShape 2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2" name="AutoShape 2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3" name="AutoShape 2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4" name="AutoShape 2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5" name="AutoShape 2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6" name="AutoShape 3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7" name="AutoShape 3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8" name="AutoShape 3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199" name="AutoShape 3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0" name="AutoShape 3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1" name="AutoShape 3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2" name="AutoShape 3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3" name="AutoShape 3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4" name="AutoShape 3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5" name="AutoShape 3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6" name="AutoShape 3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7" name="AutoShape 3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8" name="AutoShape 3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09" name="AutoShape 3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0" name="AutoShape 3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1" name="AutoShape 3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2" name="AutoShape 3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3" name="AutoShape 3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4" name="AutoShape 3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5" name="AutoShape 3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6" name="AutoShape 3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7" name="AutoShape 3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8" name="AutoShape 3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19" name="AutoShape 3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0" name="AutoShape 3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1" name="AutoShape 3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2" name="AutoShape 3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3" name="AutoShape 3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4" name="AutoShape 3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5" name="AutoShape 3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6" name="AutoShape 3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7" name="AutoShape 3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8" name="AutoShape 3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29" name="AutoShape 3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0" name="AutoShape 3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1" name="AutoShape 3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2" name="AutoShape 3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3" name="AutoShape 3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4" name="AutoShape 3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5" name="AutoShape 3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6" name="AutoShape 3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7" name="AutoShape 3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8" name="AutoShape 3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39" name="AutoShape 3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0" name="AutoShape 3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1" name="AutoShape 3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2" name="AutoShape 3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3" name="AutoShape 3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4" name="AutoShape 3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5" name="AutoShape 3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6" name="AutoShape 3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7" name="AutoShape 3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8" name="AutoShape 3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49" name="AutoShape 3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0" name="AutoShape 3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1" name="AutoShape 3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2" name="AutoShape 3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3" name="AutoShape 3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4" name="AutoShape 3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5" name="AutoShape 3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6" name="AutoShape 3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7" name="AutoShape 3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8" name="AutoShape 3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59" name="AutoShape 3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0" name="AutoShape 3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1" name="AutoShape 3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2" name="AutoShape 3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3" name="AutoShape 3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4" name="AutoShape 3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5" name="AutoShape 3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6" name="AutoShape 3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7" name="AutoShape 3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8" name="AutoShape 3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69" name="AutoShape 3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0" name="AutoShape 3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1" name="AutoShape 3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2" name="AutoShape 3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3" name="AutoShape 3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4" name="AutoShape 3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5" name="AutoShape 3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6" name="AutoShape 3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7" name="AutoShape 3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8" name="AutoShape 3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79" name="AutoShape 3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0" name="AutoShape 3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1" name="AutoShape 3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2" name="AutoShape 3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3" name="AutoShape 3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4" name="AutoShape 3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5" name="AutoShape 3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6" name="AutoShape 3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7" name="AutoShape 3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8" name="AutoShape 3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89" name="AutoShape 3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0" name="AutoShape 3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1" name="AutoShape 3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2" name="AutoShape 3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3" name="AutoShape 3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62294" name="グラフ 39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62295" name="AutoShape 3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6" name="AutoShape 4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7" name="AutoShape 4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8" name="AutoShape 4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299" name="AutoShape 4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0" name="AutoShape 4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1" name="AutoShape 4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2" name="AutoShape 4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3" name="AutoShape 4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4" name="AutoShape 4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5" name="AutoShape 4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6" name="AutoShape 4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7" name="AutoShape 4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8" name="AutoShape 4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09" name="AutoShape 4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0" name="AutoShape 4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1" name="AutoShape 4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2" name="AutoShape 4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3" name="AutoShape 4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4" name="AutoShape 4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5" name="AutoShape 4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6" name="AutoShape 4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7" name="AutoShape 4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8" name="AutoShape 4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19" name="AutoShape 4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0" name="AutoShape 4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1" name="AutoShape 4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2" name="AutoShape 4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3" name="AutoShape 4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4" name="AutoShape 4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5" name="AutoShape 4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6" name="AutoShape 4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7" name="AutoShape 4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8" name="AutoShape 4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29" name="AutoShape 4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0" name="AutoShape 4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1" name="AutoShape 4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2" name="AutoShape 4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3" name="AutoShape 4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4" name="AutoShape 4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5" name="AutoShape 4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6" name="AutoShape 4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7" name="AutoShape 4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8" name="AutoShape 4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39" name="AutoShape 4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0" name="AutoShape 4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1" name="AutoShape 4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2" name="AutoShape 4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3" name="AutoShape 4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4" name="AutoShape 4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5" name="AutoShape 4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6" name="AutoShape 4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7" name="AutoShape 4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8" name="AutoShape 4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49" name="AutoShape 4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0" name="AutoShape 4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1" name="AutoShape 4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2" name="AutoShape 4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3" name="AutoShape 4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4" name="AutoShape 4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5" name="AutoShape 4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6" name="AutoShape 4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7" name="AutoShape 4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8" name="AutoShape 4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59" name="AutoShape 4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0" name="AutoShape 4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1" name="AutoShape 4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2" name="AutoShape 4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3" name="AutoShape 4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4" name="AutoShape 4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5" name="AutoShape 4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6" name="AutoShape 4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7" name="AutoShape 4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8" name="AutoShape 4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69" name="AutoShape 4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0" name="AutoShape 4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1" name="AutoShape 4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2" name="AutoShape 4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3" name="AutoShape 4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4" name="AutoShape 4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5" name="AutoShape 4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6" name="AutoShape 4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7" name="AutoShape 4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8" name="AutoShape 4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79" name="AutoShape 4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0" name="AutoShape 4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1" name="AutoShape 4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2" name="AutoShape 4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3" name="AutoShape 4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4" name="AutoShape 4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5" name="AutoShape 4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6" name="AutoShape 4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7" name="AutoShape 4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8" name="AutoShape 4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89" name="AutoShape 4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0" name="AutoShape 4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1" name="AutoShape 4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2" name="AutoShape 4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3" name="AutoShape 4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4" name="AutoShape 4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5" name="AutoShape 4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6" name="AutoShape 5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7" name="AutoShape 5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8" name="AutoShape 5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399" name="AutoShape 5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0" name="AutoShape 5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1" name="AutoShape 5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2" name="AutoShape 5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3" name="AutoShape 5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4" name="AutoShape 5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5" name="AutoShape 5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6" name="AutoShape 5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7" name="AutoShape 5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8" name="AutoShape 5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09" name="AutoShape 5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0" name="AutoShape 5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1" name="AutoShape 5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2" name="AutoShape 5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3" name="AutoShape 5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4" name="AutoShape 5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5" name="AutoShape 5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6" name="AutoShape 5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7" name="AutoShape 5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8" name="AutoShape 5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19" name="AutoShape 5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0" name="AutoShape 5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1" name="AutoShape 5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2" name="AutoShape 5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3" name="AutoShape 5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4" name="AutoShape 5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5" name="AutoShape 5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6" name="AutoShape 5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7" name="AutoShape 5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8" name="AutoShape 5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29" name="AutoShape 5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0" name="AutoShape 5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1" name="AutoShape 5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2" name="AutoShape 5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3" name="AutoShape 5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4" name="AutoShape 5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5" name="AutoShape 5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6" name="AutoShape 5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7" name="AutoShape 5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8" name="AutoShape 5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39" name="AutoShape 5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0" name="AutoShape 5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1" name="AutoShape 5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2" name="AutoShape 5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3" name="AutoShape 5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4" name="AutoShape 5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5" name="AutoShape 5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6" name="AutoShape 5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7" name="AutoShape 5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8" name="AutoShape 5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49" name="AutoShape 5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0" name="AutoShape 5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1" name="AutoShape 5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2" name="AutoShape 5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3" name="AutoShape 5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4" name="AutoShape 5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5" name="AutoShape 5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6" name="AutoShape 5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7" name="AutoShape 5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8" name="AutoShape 5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59" name="AutoShape 5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0" name="AutoShape 5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1" name="AutoShape 5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2" name="AutoShape 5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3" name="AutoShape 5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4" name="AutoShape 5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5" name="AutoShape 5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6" name="AutoShape 5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7" name="AutoShape 5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8" name="AutoShape 5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69" name="AutoShape 5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0" name="AutoShape 5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1" name="AutoShape 5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2" name="AutoShape 5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3" name="AutoShape 5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4" name="AutoShape 5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5" name="AutoShape 5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6" name="AutoShape 5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7" name="AutoShape 5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8" name="AutoShape 5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79" name="AutoShape 5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0" name="AutoShape 5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1" name="AutoShape 5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2" name="AutoShape 5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3" name="AutoShape 5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4" name="AutoShape 5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5" name="AutoShape 5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6" name="AutoShape 5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7" name="AutoShape 5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8" name="AutoShape 5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89" name="AutoShape 5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0" name="AutoShape 5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1" name="AutoShape 5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2" name="AutoShape 5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3" name="AutoShape 5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4" name="AutoShape 5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5" name="AutoShape 5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6" name="AutoShape 6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7" name="AutoShape 6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8" name="AutoShape 6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499" name="AutoShape 6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0" name="AutoShape 6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1" name="AutoShape 6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2" name="AutoShape 6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3" name="AutoShape 6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4" name="AutoShape 6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5" name="AutoShape 6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6" name="AutoShape 6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7" name="AutoShape 6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8" name="AutoShape 6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09" name="AutoShape 6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0" name="AutoShape 6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1" name="AutoShape 6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2" name="AutoShape 6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3" name="AutoShape 6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4" name="AutoShape 6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5" name="AutoShape 6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6" name="AutoShape 6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7" name="AutoShape 6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8" name="AutoShape 6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19" name="AutoShape 6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0" name="AutoShape 6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1" name="AutoShape 6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2" name="AutoShape 6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3" name="AutoShape 6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4" name="AutoShape 6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5" name="AutoShape 6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6" name="AutoShape 6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7" name="AutoShape 6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8" name="AutoShape 6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29" name="AutoShape 6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0" name="AutoShape 6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1" name="AutoShape 6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2" name="AutoShape 6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3" name="AutoShape 6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4" name="AutoShape 6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5" name="AutoShape 6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6" name="AutoShape 6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7" name="AutoShape 6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8" name="AutoShape 6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39" name="AutoShape 6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0" name="AutoShape 6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1" name="AutoShape 6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2" name="AutoShape 6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3" name="AutoShape 6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4" name="AutoShape 6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5" name="AutoShape 6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6" name="AutoShape 6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7" name="AutoShape 6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8" name="AutoShape 6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49" name="AutoShape 6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0" name="AutoShape 6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1" name="AutoShape 6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2" name="AutoShape 6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3" name="AutoShape 6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4" name="AutoShape 6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5" name="AutoShape 6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6" name="AutoShape 6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7" name="AutoShape 6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58" name="AutoShape 6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62559" name="グラフ 6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62560" name="AutoShape 6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1" name="AutoShape 6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2" name="AutoShape 6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3" name="AutoShape 6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4" name="AutoShape 6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5" name="AutoShape 6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6" name="AutoShape 6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7" name="AutoShape 6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8" name="AutoShape 6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69" name="AutoShape 6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0" name="AutoShape 6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1" name="AutoShape 6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2" name="AutoShape 6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3" name="AutoShape 6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4" name="AutoShape 6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5" name="AutoShape 6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6" name="AutoShape 6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7" name="AutoShape 6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8" name="AutoShape 6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79" name="AutoShape 6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0" name="AutoShape 6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1" name="AutoShape 6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2" name="AutoShape 6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3" name="AutoShape 6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4" name="AutoShape 6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5" name="AutoShape 6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6" name="AutoShape 6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7" name="AutoShape 6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8" name="AutoShape 6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89" name="AutoShape 6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0" name="AutoShape 6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1" name="AutoShape 6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2" name="AutoShape 6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3" name="AutoShape 6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4" name="AutoShape 6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5" name="AutoShape 6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6" name="AutoShape 7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7" name="AutoShape 7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8" name="AutoShape 7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599" name="AutoShape 7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0" name="AutoShape 7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1" name="AutoShape 7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2" name="AutoShape 7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3" name="AutoShape 7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4" name="AutoShape 7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5" name="AutoShape 7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6" name="AutoShape 7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7" name="AutoShape 7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8" name="AutoShape 7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09" name="AutoShape 7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0" name="AutoShape 7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1" name="AutoShape 7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2" name="AutoShape 7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3" name="AutoShape 7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4" name="AutoShape 7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5" name="AutoShape 7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6" name="AutoShape 7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7" name="AutoShape 7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8" name="AutoShape 7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19" name="AutoShape 7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0" name="AutoShape 7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1" name="AutoShape 7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2" name="AutoShape 7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3" name="AutoShape 7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4" name="AutoShape 7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5" name="AutoShape 7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6" name="AutoShape 7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7" name="AutoShape 7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8" name="AutoShape 7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29" name="AutoShape 7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0" name="AutoShape 7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1" name="AutoShape 7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2" name="AutoShape 7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3" name="AutoShape 7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4" name="AutoShape 7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5" name="AutoShape 7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6" name="AutoShape 7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7" name="AutoShape 7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8" name="AutoShape 7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39" name="AutoShape 7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0" name="AutoShape 7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1" name="AutoShape 7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2" name="AutoShape 7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3" name="AutoShape 7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4" name="AutoShape 7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5" name="AutoShape 7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6" name="AutoShape 7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7" name="AutoShape 7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8" name="AutoShape 7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49" name="AutoShape 7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0" name="AutoShape 7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1" name="AutoShape 7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2" name="AutoShape 7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3" name="AutoShape 7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4" name="AutoShape 7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5" name="AutoShape 7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6" name="AutoShape 7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7" name="AutoShape 7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8" name="AutoShape 7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59" name="AutoShape 7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0" name="AutoShape 7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1" name="AutoShape 7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2" name="AutoShape 7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3" name="AutoShape 7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4" name="AutoShape 7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5" name="AutoShape 7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6" name="AutoShape 7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7" name="AutoShape 7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8" name="AutoShape 7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69" name="AutoShape 7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0" name="AutoShape 7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1" name="AutoShape 7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2" name="AutoShape 7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3" name="AutoShape 7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4" name="AutoShape 7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5" name="AutoShape 7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6" name="AutoShape 7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7" name="AutoShape 7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8" name="AutoShape 7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79" name="AutoShape 7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0" name="AutoShape 7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1" name="AutoShape 7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2" name="AutoShape 7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3" name="AutoShape 7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4" name="AutoShape 7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5" name="AutoShape 7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6" name="AutoShape 7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7" name="AutoShape 7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8" name="AutoShape 7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89" name="AutoShape 7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0" name="AutoShape 7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1" name="AutoShape 7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2" name="AutoShape 7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3" name="AutoShape 7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4" name="AutoShape 7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5" name="AutoShape 7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6" name="AutoShape 8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7" name="AutoShape 8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8" name="AutoShape 8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699" name="AutoShape 8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0" name="AutoShape 8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1" name="AutoShape 8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2" name="AutoShape 8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3" name="AutoShape 8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4" name="AutoShape 8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5" name="AutoShape 8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6" name="AutoShape 8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7" name="AutoShape 8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8" name="AutoShape 8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09" name="AutoShape 8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0" name="AutoShape 8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1" name="AutoShape 8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2" name="AutoShape 8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3" name="AutoShape 8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4" name="AutoShape 8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5" name="AutoShape 8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6" name="AutoShape 8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7" name="AutoShape 8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8" name="AutoShape 8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19" name="AutoShape 8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0" name="AutoShape 8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1" name="AutoShape 8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2" name="AutoShape 8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3" name="AutoShape 8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4" name="AutoShape 8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5" name="AutoShape 8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6" name="AutoShape 8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7" name="AutoShape 8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8" name="AutoShape 8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29" name="AutoShape 8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0" name="AutoShape 8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1" name="AutoShape 8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2" name="AutoShape 8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3" name="AutoShape 8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4" name="AutoShape 8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5" name="AutoShape 8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6" name="AutoShape 8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7" name="AutoShape 8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8" name="AutoShape 8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39" name="AutoShape 8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0" name="AutoShape 8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1" name="AutoShape 8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2" name="AutoShape 8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3" name="AutoShape 8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4" name="AutoShape 8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5" name="AutoShape 8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6" name="AutoShape 8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7" name="AutoShape 8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8" name="AutoShape 8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49" name="AutoShape 8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50" name="AutoShape 8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2751" name="AutoShape 8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0" name="AutoShape 8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1" name="AutoShape 8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2" name="AutoShape 8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3" name="AutoShape 8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4" name="AutoShape 8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5" name="AutoShape 8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6" name="AutoShape 8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7" name="AutoShape 8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8" name="AutoShape 8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09" name="AutoShape 8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0" name="AutoShape 8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1" name="AutoShape 8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2" name="AutoShape 8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3" name="AutoShape 8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4" name="AutoShape 8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5" name="AutoShape 8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6" name="AutoShape 8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7" name="AutoShape 8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8" name="AutoShape 8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19" name="AutoShape 8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0" name="AutoShape 8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1" name="AutoShape 8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2" name="AutoShape 8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3" name="AutoShape 8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4" name="AutoShape 8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5" name="AutoShape 8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6" name="AutoShape 8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7" name="AutoShape 8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8" name="AutoShape 8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29" name="AutoShape 8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0" name="AutoShape 8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1" name="AutoShape 8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2" name="AutoShape 8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3" name="AutoShape 8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4" name="AutoShape 8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5" name="AutoShape 8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6" name="AutoShape 8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7" name="AutoShape 8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8" name="AutoShape 8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39" name="AutoShape 8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0" name="AutoShape 8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1" name="AutoShape 8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2" name="AutoShape 8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3" name="AutoShape 8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4" name="AutoShape 9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5" name="AutoShape 9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6" name="AutoShape 9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7" name="AutoShape 9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8" name="AutoShape 9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49" name="AutoShape 9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0" name="AutoShape 9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1" name="AutoShape 9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2" name="AutoShape 9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3" name="AutoShape 9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4" name="AutoShape 9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5" name="AutoShape 9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6" name="AutoShape 9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7" name="AutoShape 9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8" name="AutoShape 9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59" name="AutoShape 9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0" name="AutoShape 9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1" name="AutoShape 9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2" name="AutoShape 9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3" name="AutoShape 9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4" name="AutoShape 9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5" name="AutoShape 9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6" name="AutoShape 9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7" name="AutoShape 9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8" name="AutoShape 9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69" name="AutoShape 9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0" name="AutoShape 9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1" name="AutoShape 9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90472" name="グラフ 9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90473" name="AutoShape 9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4" name="AutoShape 9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5" name="AutoShape 9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6" name="AutoShape 9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7" name="AutoShape 9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8" name="AutoShape 9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79" name="AutoShape 9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0" name="AutoShape 9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1" name="AutoShape 9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2" name="AutoShape 9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3" name="AutoShape 9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4" name="AutoShape 9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5" name="AutoShape 9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6" name="AutoShape 9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7" name="AutoShape 9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8" name="AutoShape 9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89" name="AutoShape 9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0" name="AutoShape 9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1" name="AutoShape 9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2" name="AutoShape 9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3" name="AutoShape 9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4" name="AutoShape 9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5" name="AutoShape 9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6" name="AutoShape 9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7" name="AutoShape 9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8" name="AutoShape 9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499" name="AutoShape 9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0" name="AutoShape 9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1" name="AutoShape 9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2" name="AutoShape 9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3" name="AutoShape 9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4" name="AutoShape 9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5" name="AutoShape 96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6" name="AutoShape 96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7" name="AutoShape 96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8" name="AutoShape 96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09" name="AutoShape 96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0" name="AutoShape 96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1" name="AutoShape 96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2" name="AutoShape 96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3" name="AutoShape 96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4" name="AutoShape 97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5" name="AutoShape 97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6" name="AutoShape 97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7" name="AutoShape 97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8" name="AutoShape 97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19" name="AutoShape 97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0" name="AutoShape 97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1" name="AutoShape 97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2" name="AutoShape 97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3" name="AutoShape 97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4" name="AutoShape 98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5" name="AutoShape 98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6" name="AutoShape 98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7" name="AutoShape 98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8" name="AutoShape 98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29" name="AutoShape 98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0" name="AutoShape 98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1" name="AutoShape 98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2" name="AutoShape 98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3" name="AutoShape 98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4" name="AutoShape 99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5" name="AutoShape 99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6" name="AutoShape 99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7" name="AutoShape 99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8" name="AutoShape 99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39" name="AutoShape 99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0" name="AutoShape 99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1" name="AutoShape 99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2" name="AutoShape 99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3" name="AutoShape 99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4" name="AutoShape 100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5" name="AutoShape 100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6" name="AutoShape 100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7" name="AutoShape 100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8" name="AutoShape 100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49" name="AutoShape 100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0" name="AutoShape 100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1" name="AutoShape 100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2" name="AutoShape 100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3" name="AutoShape 100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4" name="AutoShape 101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5" name="AutoShape 101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6" name="AutoShape 101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7" name="AutoShape 101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8" name="AutoShape 101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59" name="AutoShape 101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0" name="AutoShape 101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1" name="AutoShape 101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2" name="AutoShape 101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3" name="AutoShape 101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4" name="AutoShape 102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5" name="AutoShape 102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6" name="AutoShape 102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7" name="AutoShape 102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8" name="AutoShape 102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69" name="AutoShape 102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0" name="AutoShape 102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1" name="AutoShape 102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2" name="AutoShape 102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3" name="AutoShape 102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4" name="AutoShape 103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5" name="AutoShape 103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6" name="AutoShape 103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7" name="AutoShape 103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8" name="AutoShape 103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79" name="AutoShape 103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0" name="AutoShape 103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1" name="AutoShape 103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2" name="AutoShape 103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3" name="AutoShape 103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4" name="AutoShape 104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5" name="AutoShape 104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6" name="AutoShape 104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7" name="AutoShape 104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8" name="AutoShape 104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89" name="AutoShape 104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0" name="AutoShape 104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1" name="AutoShape 104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2" name="AutoShape 104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3" name="AutoShape 104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4" name="AutoShape 105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5" name="AutoShape 1051"/>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6" name="AutoShape 1052"/>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7" name="AutoShape 1053"/>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8" name="AutoShape 1054"/>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599" name="AutoShape 1055"/>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600" name="AutoShape 1056"/>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601" name="AutoShape 1057"/>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602" name="AutoShape 1058"/>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603" name="AutoShape 1059"/>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0604" name="AutoShape 1060"/>
        <xdr:cNvSpPr>
          <a:spLocks noChangeArrowheads="1"/>
        </xdr:cNvSpPr>
      </xdr:nvSpPr>
      <xdr:spPr bwMode="auto">
        <a:xfrm>
          <a:off x="50482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67315" name="AutoShape 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16" name="AutoShape 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17" name="AutoShape 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18" name="AutoShape 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19" name="AutoShape 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0" name="AutoShape 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1" name="AutoShape 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2" name="AutoShape 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3" name="AutoShape 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4" name="AutoShape 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5" name="AutoShape 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6" name="AutoShape 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7" name="AutoShape 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8" name="AutoShape 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29" name="AutoShape 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0" name="AutoShape 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1" name="AutoShape 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2" name="AutoShape 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3" name="AutoShape 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4" name="AutoShape 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5" name="AutoShape 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6" name="AutoShape 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7" name="AutoShape 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8" name="AutoShape 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39" name="AutoShape 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0" name="AutoShape 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1" name="AutoShape 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2" name="AutoShape 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3" name="AutoShape 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4" name="AutoShape 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5" name="AutoShape 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6" name="AutoShape 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7" name="AutoShape 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8" name="AutoShape 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49" name="AutoShape 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0" name="AutoShape 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1" name="AutoShape 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2" name="AutoShape 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3" name="AutoShape 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4" name="AutoShape 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5" name="AutoShape 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6" name="AutoShape 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7" name="AutoShape 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8" name="AutoShape 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59" name="AutoShape 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0" name="AutoShape 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1" name="AutoShape 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2" name="AutoShape 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3" name="AutoShape 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4" name="AutoShape 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5" name="AutoShape 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6" name="AutoShape 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7" name="AutoShape 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8" name="AutoShape 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69" name="AutoShape 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0" name="AutoShape 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1" name="AutoShape 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2" name="AutoShape 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3" name="AutoShape 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4" name="AutoShape 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5" name="AutoShape 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6" name="AutoShape 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7" name="AutoShape 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8" name="AutoShape 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79" name="AutoShape 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0" name="AutoShape 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1" name="AutoShape 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2" name="AutoShape 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3" name="AutoShape 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4" name="AutoShape 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5" name="AutoShape 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6" name="AutoShape 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7" name="AutoShape 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8" name="AutoShape 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89" name="AutoShape 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0" name="AutoShape 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1" name="AutoShape 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2" name="AutoShape 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3" name="AutoShape 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4" name="AutoShape 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5" name="AutoShape 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6" name="AutoShape 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7" name="AutoShape 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8" name="AutoShape 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399" name="AutoShape 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0" name="AutoShape 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1" name="AutoShape 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2" name="AutoShape 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3" name="AutoShape 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4" name="AutoShape 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5" name="AutoShape 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6" name="AutoShape 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7" name="AutoShape 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8" name="AutoShape 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09" name="AutoShape 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0" name="AutoShape 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1" name="AutoShape 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2" name="AutoShape 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3" name="AutoShape 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4" name="AutoShape 1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5" name="AutoShape 1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6" name="AutoShape 1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7" name="AutoShape 1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8" name="AutoShape 1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19" name="AutoShape 1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0" name="AutoShape 1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1" name="AutoShape 1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2" name="AutoShape 1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3" name="AutoShape 1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4" name="AutoShape 1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5" name="AutoShape 1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6" name="AutoShape 1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7" name="AutoShape 1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8" name="AutoShape 1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29" name="AutoShape 1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0" name="AutoShape 1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1" name="AutoShape 1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2" name="AutoShape 1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3" name="AutoShape 1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4" name="AutoShape 1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5" name="AutoShape 1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6" name="AutoShape 1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7" name="AutoShape 1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8" name="AutoShape 1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39" name="AutoShape 1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0" name="AutoShape 1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1" name="AutoShape 1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2" name="AutoShape 1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3" name="AutoShape 1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4" name="AutoShape 1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5" name="AutoShape 1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6" name="AutoShape 1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67447"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67448" name="AutoShape 1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49" name="AutoShape 1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0" name="AutoShape 1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1" name="AutoShape 1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2" name="AutoShape 1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3" name="AutoShape 1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4" name="AutoShape 1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5" name="AutoShape 1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6" name="AutoShape 1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7" name="AutoShape 1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8" name="AutoShape 1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59" name="AutoShape 1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0" name="AutoShape 1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1" name="AutoShape 1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2" name="AutoShape 1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3" name="AutoShape 1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4" name="AutoShape 1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5" name="AutoShape 1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6" name="AutoShape 1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7" name="AutoShape 1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8" name="AutoShape 1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69" name="AutoShape 1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0" name="AutoShape 1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1" name="AutoShape 1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2" name="AutoShape 1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3" name="AutoShape 1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4" name="AutoShape 1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5" name="AutoShape 1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6" name="AutoShape 1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7" name="AutoShape 1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8" name="AutoShape 1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79" name="AutoShape 1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0" name="AutoShape 1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1" name="AutoShape 1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2" name="AutoShape 1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3" name="AutoShape 1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4" name="AutoShape 1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5" name="AutoShape 1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6" name="AutoShape 1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7" name="AutoShape 1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8" name="AutoShape 1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89" name="AutoShape 1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0" name="AutoShape 1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1" name="AutoShape 1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2" name="AutoShape 1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3" name="AutoShape 1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4" name="AutoShape 1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5" name="AutoShape 1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6" name="AutoShape 1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7" name="AutoShape 1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8" name="AutoShape 1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499" name="AutoShape 1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0" name="AutoShape 1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1" name="AutoShape 1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2" name="AutoShape 1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3" name="AutoShape 1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4" name="AutoShape 1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5" name="AutoShape 1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6" name="AutoShape 1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7" name="AutoShape 1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8" name="AutoShape 1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09" name="AutoShape 1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0" name="AutoShape 1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1" name="AutoShape 1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2" name="AutoShape 1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3" name="AutoShape 1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4" name="AutoShape 2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5" name="AutoShape 2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6" name="AutoShape 2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7" name="AutoShape 2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8" name="AutoShape 2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19" name="AutoShape 2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0" name="AutoShape 2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1" name="AutoShape 2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2" name="AutoShape 2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3" name="AutoShape 2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4" name="AutoShape 2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5" name="AutoShape 2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6" name="AutoShape 2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7" name="AutoShape 2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8" name="AutoShape 2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29" name="AutoShape 2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0" name="AutoShape 2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1" name="AutoShape 2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2" name="AutoShape 2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3" name="AutoShape 2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4" name="AutoShape 2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5" name="AutoShape 2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6" name="AutoShape 2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7" name="AutoShape 2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8" name="AutoShape 2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39" name="AutoShape 2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0" name="AutoShape 2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1" name="AutoShape 2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2" name="AutoShape 2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3" name="AutoShape 2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4" name="AutoShape 2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5" name="AutoShape 2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6" name="AutoShape 2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7" name="AutoShape 2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8" name="AutoShape 2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49" name="AutoShape 2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0" name="AutoShape 2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1" name="AutoShape 2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2" name="AutoShape 2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3" name="AutoShape 2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4" name="AutoShape 2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5" name="AutoShape 2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6" name="AutoShape 2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7" name="AutoShape 2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8" name="AutoShape 2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59" name="AutoShape 2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0" name="AutoShape 2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1" name="AutoShape 2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2" name="AutoShape 2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3" name="AutoShape 2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4" name="AutoShape 2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5" name="AutoShape 2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6" name="AutoShape 2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7" name="AutoShape 2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8" name="AutoShape 2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69" name="AutoShape 2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0" name="AutoShape 2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1" name="AutoShape 2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2" name="AutoShape 2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3" name="AutoShape 2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4" name="AutoShape 2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5" name="AutoShape 2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6" name="AutoShape 2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7" name="AutoShape 2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8" name="AutoShape 2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79" name="AutoShape 2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0" name="AutoShape 2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1" name="AutoShape 2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2" name="AutoShape 2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3" name="AutoShape 2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4" name="AutoShape 2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5" name="AutoShape 2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6" name="AutoShape 2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7" name="AutoShape 2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8" name="AutoShape 2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89" name="AutoShape 2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0" name="AutoShape 2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1" name="AutoShape 2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2" name="AutoShape 2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3" name="AutoShape 2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4" name="AutoShape 2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5" name="AutoShape 2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6" name="AutoShape 2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7" name="AutoShape 2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8" name="AutoShape 2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599" name="AutoShape 2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0" name="AutoShape 2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1" name="AutoShape 2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2" name="AutoShape 2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3" name="AutoShape 2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4" name="AutoShape 2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5" name="AutoShape 2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6" name="AutoShape 2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7" name="AutoShape 2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8" name="AutoShape 2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09" name="AutoShape 2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0" name="AutoShape 2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1" name="AutoShape 2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2" name="AutoShape 2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3" name="AutoShape 2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4" name="AutoShape 3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5" name="AutoShape 3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6" name="AutoShape 3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7" name="AutoShape 3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8" name="AutoShape 3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19" name="AutoShape 3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0" name="AutoShape 3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1" name="AutoShape 3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2" name="AutoShape 3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3" name="AutoShape 3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4" name="AutoShape 3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5" name="AutoShape 3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6" name="AutoShape 3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7" name="AutoShape 3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8" name="AutoShape 3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29" name="AutoShape 3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0" name="AutoShape 3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1" name="AutoShape 3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2" name="AutoShape 3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3" name="AutoShape 3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4" name="AutoShape 3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5" name="AutoShape 3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6" name="AutoShape 3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7" name="AutoShape 3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8" name="AutoShape 3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39" name="AutoShape 3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0" name="AutoShape 3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1" name="AutoShape 3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2" name="AutoShape 3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3" name="AutoShape 3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4" name="AutoShape 3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5" name="AutoShape 3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6" name="AutoShape 3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7" name="AutoShape 3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8" name="AutoShape 3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49" name="AutoShape 3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0" name="AutoShape 3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1" name="AutoShape 3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2" name="AutoShape 3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3" name="AutoShape 3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4" name="AutoShape 3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5" name="AutoShape 3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6" name="AutoShape 3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7" name="AutoShape 3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8" name="AutoShape 3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59" name="AutoShape 3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0" name="AutoShape 3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1" name="AutoShape 3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2" name="AutoShape 3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3" name="AutoShape 3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4" name="AutoShape 3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5" name="AutoShape 3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6" name="AutoShape 3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7" name="AutoShape 3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8" name="AutoShape 3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69" name="AutoShape 3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0" name="AutoShape 3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1" name="AutoShape 3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2" name="AutoShape 3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3" name="AutoShape 3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4" name="AutoShape 3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5" name="AutoShape 3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6" name="AutoShape 3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7" name="AutoShape 3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8" name="AutoShape 3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79" name="AutoShape 3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0" name="AutoShape 3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1" name="AutoShape 3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2" name="AutoShape 3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3" name="AutoShape 3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4" name="AutoShape 3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5" name="AutoShape 3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6" name="AutoShape 3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7" name="AutoShape 3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8" name="AutoShape 3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89" name="AutoShape 3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0" name="AutoShape 3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1" name="AutoShape 3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2" name="AutoShape 3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3" name="AutoShape 3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4" name="AutoShape 3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5" name="AutoShape 3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6" name="AutoShape 3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7" name="AutoShape 3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8" name="AutoShape 3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699" name="AutoShape 3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0" name="AutoShape 3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1" name="AutoShape 3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2" name="AutoShape 3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3" name="AutoShape 3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4" name="AutoShape 3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5" name="AutoShape 3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6" name="AutoShape 3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7" name="AutoShape 3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8" name="AutoShape 3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09" name="AutoShape 3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0" name="AutoShape 3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1" name="AutoShape 3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67712" name="グラフ 39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67713" name="AutoShape 3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4" name="AutoShape 4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5" name="AutoShape 4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6" name="AutoShape 4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7" name="AutoShape 4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8" name="AutoShape 4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19" name="AutoShape 4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0" name="AutoShape 4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1" name="AutoShape 4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2" name="AutoShape 4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3" name="AutoShape 4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4" name="AutoShape 4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5" name="AutoShape 4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6" name="AutoShape 4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7" name="AutoShape 4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8" name="AutoShape 4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29" name="AutoShape 4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0" name="AutoShape 4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1" name="AutoShape 4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2" name="AutoShape 4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3" name="AutoShape 4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4" name="AutoShape 4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5" name="AutoShape 4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6" name="AutoShape 4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7" name="AutoShape 4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8" name="AutoShape 4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39" name="AutoShape 4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0" name="AutoShape 4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1" name="AutoShape 4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2" name="AutoShape 4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3" name="AutoShape 4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4" name="AutoShape 4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5" name="AutoShape 4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6" name="AutoShape 4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7" name="AutoShape 4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8" name="AutoShape 4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49" name="AutoShape 4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0" name="AutoShape 4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1" name="AutoShape 4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2" name="AutoShape 4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3" name="AutoShape 4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4" name="AutoShape 4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5" name="AutoShape 4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6" name="AutoShape 4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7" name="AutoShape 4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8" name="AutoShape 4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59" name="AutoShape 4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0" name="AutoShape 4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1" name="AutoShape 4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2" name="AutoShape 4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3" name="AutoShape 4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4" name="AutoShape 4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5" name="AutoShape 4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6" name="AutoShape 4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7" name="AutoShape 4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8" name="AutoShape 4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69" name="AutoShape 4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0" name="AutoShape 4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1" name="AutoShape 4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2" name="AutoShape 4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3" name="AutoShape 4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4" name="AutoShape 4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5" name="AutoShape 4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6" name="AutoShape 4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7" name="AutoShape 4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8" name="AutoShape 4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79" name="AutoShape 4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0" name="AutoShape 4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1" name="AutoShape 4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2" name="AutoShape 4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3" name="AutoShape 4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4" name="AutoShape 4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5" name="AutoShape 4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6" name="AutoShape 4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7" name="AutoShape 4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8" name="AutoShape 4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89" name="AutoShape 4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0" name="AutoShape 4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1" name="AutoShape 4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2" name="AutoShape 4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3" name="AutoShape 4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4" name="AutoShape 4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5" name="AutoShape 4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6" name="AutoShape 4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7" name="AutoShape 4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8" name="AutoShape 4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799" name="AutoShape 4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0" name="AutoShape 4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1" name="AutoShape 4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2" name="AutoShape 4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3" name="AutoShape 4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4" name="AutoShape 4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5" name="AutoShape 4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6" name="AutoShape 4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7" name="AutoShape 4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8" name="AutoShape 4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09" name="AutoShape 4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0" name="AutoShape 4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1" name="AutoShape 4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2" name="AutoShape 4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3" name="AutoShape 4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4" name="AutoShape 5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5" name="AutoShape 5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6" name="AutoShape 5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7" name="AutoShape 5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8" name="AutoShape 5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19" name="AutoShape 5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0" name="AutoShape 5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1" name="AutoShape 5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2" name="AutoShape 5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3" name="AutoShape 5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4" name="AutoShape 5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5" name="AutoShape 5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6" name="AutoShape 5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7" name="AutoShape 5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8" name="AutoShape 5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29" name="AutoShape 5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0" name="AutoShape 5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1" name="AutoShape 5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2" name="AutoShape 5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3" name="AutoShape 5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4" name="AutoShape 5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5" name="AutoShape 5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6" name="AutoShape 5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7" name="AutoShape 5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8" name="AutoShape 5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39" name="AutoShape 5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0" name="AutoShape 5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1" name="AutoShape 5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2" name="AutoShape 5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3" name="AutoShape 5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4" name="AutoShape 5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5" name="AutoShape 5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6" name="AutoShape 5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7" name="AutoShape 5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8" name="AutoShape 5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49" name="AutoShape 5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0" name="AutoShape 5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1" name="AutoShape 5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2" name="AutoShape 5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3" name="AutoShape 5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4" name="AutoShape 5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5" name="AutoShape 5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6" name="AutoShape 5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7" name="AutoShape 5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8" name="AutoShape 5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59" name="AutoShape 5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0" name="AutoShape 5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1" name="AutoShape 5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2" name="AutoShape 5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3" name="AutoShape 5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4" name="AutoShape 5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5" name="AutoShape 5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6" name="AutoShape 5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7" name="AutoShape 5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8" name="AutoShape 5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69" name="AutoShape 5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70" name="AutoShape 5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67871" name="AutoShape 5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496" name="AutoShape 5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497" name="AutoShape 5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498" name="AutoShape 5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499" name="AutoShape 5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0" name="AutoShape 5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1" name="AutoShape 5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2" name="AutoShape 5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3" name="AutoShape 5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4" name="AutoShape 5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5" name="AutoShape 5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6" name="AutoShape 5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7" name="AutoShape 5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8" name="AutoShape 5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09" name="AutoShape 5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0" name="AutoShape 5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1" name="AutoShape 5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2" name="AutoShape 5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3" name="AutoShape 5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4" name="AutoShape 5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5" name="AutoShape 5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6" name="AutoShape 5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7" name="AutoShape 5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8" name="AutoShape 5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19" name="AutoShape 5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0" name="AutoShape 5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1" name="AutoShape 5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2" name="AutoShape 5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3" name="AutoShape 5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4" name="AutoShape 5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5" name="AutoShape 5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6" name="AutoShape 5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7" name="AutoShape 5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8" name="AutoShape 5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29" name="AutoShape 5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0" name="AutoShape 5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1" name="AutoShape 5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2" name="AutoShape 5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3" name="AutoShape 5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4" name="AutoShape 5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5" name="AutoShape 5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6" name="AutoShape 5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7" name="AutoShape 5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8" name="AutoShape 6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39" name="AutoShape 6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0" name="AutoShape 6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1" name="AutoShape 6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2" name="AutoShape 6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3" name="AutoShape 6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4" name="AutoShape 6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5" name="AutoShape 6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6" name="AutoShape 6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7" name="AutoShape 6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8" name="AutoShape 6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49" name="AutoShape 6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0" name="AutoShape 6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1" name="AutoShape 6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2" name="AutoShape 6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3" name="AutoShape 6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4" name="AutoShape 6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5" name="AutoShape 6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6" name="AutoShape 6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7" name="AutoShape 6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8" name="AutoShape 6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59" name="AutoShape 6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0" name="AutoShape 6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1" name="AutoShape 6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2" name="AutoShape 6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3" name="AutoShape 6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4" name="AutoShape 6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5" name="AutoShape 6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6" name="AutoShape 6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7" name="AutoShape 6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8" name="AutoShape 6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69" name="AutoShape 6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0" name="AutoShape 6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1" name="AutoShape 6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2" name="AutoShape 6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3" name="AutoShape 6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4" name="AutoShape 6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5" name="AutoShape 6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6" name="AutoShape 6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7" name="AutoShape 6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8" name="AutoShape 6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79" name="AutoShape 6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0" name="AutoShape 6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1" name="AutoShape 6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2" name="AutoShape 6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3" name="AutoShape 6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4" name="AutoShape 6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5" name="AutoShape 6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6" name="AutoShape 6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7" name="AutoShape 6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8" name="AutoShape 6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89" name="AutoShape 6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0" name="AutoShape 6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1" name="AutoShape 6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2" name="AutoShape 6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3" name="AutoShape 6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4" name="AutoShape 6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5" name="AutoShape 6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6" name="AutoShape 6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7" name="AutoShape 6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8" name="AutoShape 6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599" name="AutoShape 6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0" name="AutoShape 6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94601" name="グラフ 66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94602" name="AutoShape 6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3" name="AutoShape 6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4" name="AutoShape 6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5" name="AutoShape 6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6" name="AutoShape 6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7" name="AutoShape 6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8" name="AutoShape 6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09" name="AutoShape 6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0" name="AutoShape 6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1" name="AutoShape 6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2" name="AutoShape 6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3" name="AutoShape 6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4" name="AutoShape 6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5" name="AutoShape 6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6" name="AutoShape 6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7" name="AutoShape 6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8" name="AutoShape 6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19" name="AutoShape 6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0" name="AutoShape 6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1" name="AutoShape 6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2" name="AutoShape 6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3" name="AutoShape 6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4" name="AutoShape 6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5" name="AutoShape 6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6" name="AutoShape 6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7" name="AutoShape 6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8" name="AutoShape 6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29" name="AutoShape 6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0" name="AutoShape 6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1" name="AutoShape 6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2" name="AutoShape 6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3" name="AutoShape 6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4" name="AutoShape 6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5" name="AutoShape 6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6" name="AutoShape 6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7" name="AutoShape 6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8" name="AutoShape 7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39" name="AutoShape 7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0" name="AutoShape 7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1" name="AutoShape 7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2" name="AutoShape 7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3" name="AutoShape 7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4" name="AutoShape 7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5" name="AutoShape 7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6" name="AutoShape 7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7" name="AutoShape 7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8" name="AutoShape 7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49" name="AutoShape 7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0" name="AutoShape 7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1" name="AutoShape 7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2" name="AutoShape 7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3" name="AutoShape 7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4" name="AutoShape 7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5" name="AutoShape 7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6" name="AutoShape 7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7" name="AutoShape 7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8" name="AutoShape 7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59" name="AutoShape 7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0" name="AutoShape 7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1" name="AutoShape 7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2" name="AutoShape 7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3" name="AutoShape 7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4" name="AutoShape 7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5" name="AutoShape 7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6" name="AutoShape 7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7" name="AutoShape 7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8" name="AutoShape 7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69" name="AutoShape 7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0" name="AutoShape 7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1" name="AutoShape 7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2" name="AutoShape 7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3" name="AutoShape 7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4" name="AutoShape 7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5" name="AutoShape 7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6" name="AutoShape 7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7" name="AutoShape 7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8" name="AutoShape 7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79" name="AutoShape 7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0" name="AutoShape 7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1" name="AutoShape 7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2" name="AutoShape 7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3" name="AutoShape 7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4" name="AutoShape 7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5" name="AutoShape 7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6" name="AutoShape 7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7" name="AutoShape 7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8" name="AutoShape 7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89" name="AutoShape 7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0" name="AutoShape 7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1" name="AutoShape 7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2" name="AutoShape 7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3" name="AutoShape 7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4" name="AutoShape 7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5" name="AutoShape 7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6" name="AutoShape 7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7" name="AutoShape 7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8" name="AutoShape 7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699" name="AutoShape 7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0" name="AutoShape 7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1" name="AutoShape 7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2" name="AutoShape 7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3" name="AutoShape 7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4" name="AutoShape 7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5" name="AutoShape 7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6" name="AutoShape 7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7" name="AutoShape 7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8" name="AutoShape 7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09" name="AutoShape 7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0" name="AutoShape 7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1" name="AutoShape 7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2" name="AutoShape 7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3" name="AutoShape 7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4" name="AutoShape 7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5" name="AutoShape 7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6" name="AutoShape 7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7" name="AutoShape 7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8" name="AutoShape 7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19" name="AutoShape 7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0" name="AutoShape 7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1" name="AutoShape 7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2" name="AutoShape 7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3" name="AutoShape 7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4" name="AutoShape 7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5" name="AutoShape 7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6" name="AutoShape 7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7" name="AutoShape 7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8" name="AutoShape 7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29" name="AutoShape 7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0" name="AutoShape 7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1" name="AutoShape 7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2" name="AutoShape 7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3" name="AutoShape 7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4" name="AutoShape 7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5" name="AutoShape 7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6" name="AutoShape 7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7" name="AutoShape 7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8" name="AutoShape 8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39" name="AutoShape 8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0" name="AutoShape 8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1" name="AutoShape 8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2" name="AutoShape 8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3" name="AutoShape 8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4" name="AutoShape 8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5" name="AutoShape 8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6" name="AutoShape 8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7" name="AutoShape 8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8" name="AutoShape 8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49" name="AutoShape 8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0" name="AutoShape 8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1" name="AutoShape 8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2" name="AutoShape 8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3" name="AutoShape 8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4" name="AutoShape 8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5" name="AutoShape 8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6" name="AutoShape 8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7" name="AutoShape 8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8" name="AutoShape 8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59" name="AutoShape 8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0" name="AutoShape 8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1" name="AutoShape 8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2" name="AutoShape 8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3" name="AutoShape 8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4" name="AutoShape 8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5" name="AutoShape 8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6" name="AutoShape 8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7" name="AutoShape 8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8" name="AutoShape 8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69" name="AutoShape 8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0" name="AutoShape 8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1" name="AutoShape 8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2" name="AutoShape 8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3" name="AutoShape 8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4" name="AutoShape 8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5" name="AutoShape 8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6" name="AutoShape 8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7" name="AutoShape 8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8" name="AutoShape 8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79" name="AutoShape 8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0" name="AutoShape 8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1" name="AutoShape 8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2" name="AutoShape 8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3" name="AutoShape 8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4" name="AutoShape 8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5" name="AutoShape 8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6" name="AutoShape 8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7" name="AutoShape 8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8" name="AutoShape 8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89" name="AutoShape 8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0" name="AutoShape 8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1" name="AutoShape 8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2" name="AutoShape 8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3" name="AutoShape 8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4" name="AutoShape 8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5" name="AutoShape 8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6" name="AutoShape 8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7" name="AutoShape 8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8" name="AutoShape 8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799" name="AutoShape 8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0" name="AutoShape 8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1" name="AutoShape 8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2" name="AutoShape 8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3" name="AutoShape 8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4" name="AutoShape 8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5" name="AutoShape 8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6" name="AutoShape 8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7" name="AutoShape 8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8" name="AutoShape 8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09" name="AutoShape 8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0" name="AutoShape 8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1" name="AutoShape 8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2" name="AutoShape 8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3" name="AutoShape 8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4" name="AutoShape 8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5" name="AutoShape 8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6" name="AutoShape 8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7" name="AutoShape 8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8" name="AutoShape 8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19" name="AutoShape 8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0" name="AutoShape 8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1" name="AutoShape 8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2" name="AutoShape 8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3" name="AutoShape 8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4" name="AutoShape 8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5" name="AutoShape 8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6" name="AutoShape 8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7" name="AutoShape 8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8" name="AutoShape 8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29" name="AutoShape 8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0" name="AutoShape 8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1" name="AutoShape 8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2" name="AutoShape 8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3" name="AutoShape 8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4" name="AutoShape 8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5" name="AutoShape 8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6" name="AutoShape 8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7" name="AutoShape 8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8" name="AutoShape 9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39" name="AutoShape 9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0" name="AutoShape 9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1" name="AutoShape 9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2" name="AutoShape 9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3" name="AutoShape 9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4" name="AutoShape 9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5" name="AutoShape 9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6" name="AutoShape 9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7" name="AutoShape 9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8" name="AutoShape 9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49" name="AutoShape 9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0" name="AutoShape 9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1" name="AutoShape 9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2" name="AutoShape 9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3" name="AutoShape 9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4" name="AutoShape 9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5" name="AutoShape 9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6" name="AutoShape 9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7" name="AutoShape 9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8" name="AutoShape 9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59" name="AutoShape 9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0" name="AutoShape 9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1" name="AutoShape 9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2" name="AutoShape 9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3" name="AutoShape 9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4" name="AutoShape 9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5" name="AutoShape 9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94866" name="グラフ 928"/>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94867" name="AutoShape 9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8" name="AutoShape 9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69" name="AutoShape 9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0" name="AutoShape 9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1" name="AutoShape 9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2" name="AutoShape 9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3" name="AutoShape 9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4" name="AutoShape 9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5" name="AutoShape 9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6" name="AutoShape 9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7" name="AutoShape 9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8" name="AutoShape 9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79" name="AutoShape 9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0" name="AutoShape 9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1" name="AutoShape 9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2" name="AutoShape 9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3" name="AutoShape 9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4" name="AutoShape 9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5" name="AutoShape 9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6" name="AutoShape 9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7" name="AutoShape 9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8" name="AutoShape 9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89" name="AutoShape 9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0" name="AutoShape 9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1" name="AutoShape 9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2" name="AutoShape 9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3" name="AutoShape 9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4" name="AutoShape 9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5" name="AutoShape 9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6" name="AutoShape 9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7" name="AutoShape 9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8" name="AutoShape 9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899" name="AutoShape 9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0" name="AutoShape 9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1" name="AutoShape 9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2" name="AutoShape 9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3" name="AutoShape 9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4" name="AutoShape 9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5" name="AutoShape 9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6" name="AutoShape 9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7" name="AutoShape 9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8" name="AutoShape 9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09" name="AutoShape 9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0" name="AutoShape 9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1" name="AutoShape 9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2" name="AutoShape 9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3" name="AutoShape 9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4" name="AutoShape 9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5" name="AutoShape 9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6" name="AutoShape 9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7" name="AutoShape 9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8" name="AutoShape 9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19" name="AutoShape 9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0" name="AutoShape 9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1" name="AutoShape 9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2" name="AutoShape 9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3" name="AutoShape 9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4" name="AutoShape 9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5" name="AutoShape 9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6" name="AutoShape 9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7" name="AutoShape 9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8" name="AutoShape 9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29" name="AutoShape 9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0" name="AutoShape 9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1" name="AutoShape 9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2" name="AutoShape 9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3" name="AutoShape 9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4" name="AutoShape 9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5" name="AutoShape 9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6" name="AutoShape 9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7" name="AutoShape 9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8" name="AutoShape 10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39" name="AutoShape 10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0" name="AutoShape 10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1" name="AutoShape 10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2" name="AutoShape 10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3" name="AutoShape 10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4" name="AutoShape 10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5" name="AutoShape 10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6" name="AutoShape 10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7" name="AutoShape 10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8" name="AutoShape 10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49" name="AutoShape 10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0" name="AutoShape 10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1" name="AutoShape 10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2" name="AutoShape 10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3" name="AutoShape 10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4" name="AutoShape 10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5" name="AutoShape 10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6" name="AutoShape 10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7" name="AutoShape 10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8" name="AutoShape 10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59" name="AutoShape 10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0" name="AutoShape 10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1" name="AutoShape 10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2" name="AutoShape 10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3" name="AutoShape 10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4" name="AutoShape 10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5" name="AutoShape 10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6" name="AutoShape 10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7" name="AutoShape 10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8" name="AutoShape 10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69" name="AutoShape 10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0" name="AutoShape 10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1" name="AutoShape 10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2" name="AutoShape 10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3" name="AutoShape 10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4" name="AutoShape 10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5" name="AutoShape 10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6" name="AutoShape 10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7" name="AutoShape 10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8" name="AutoShape 10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79" name="AutoShape 10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0" name="AutoShape 10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1" name="AutoShape 10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2" name="AutoShape 10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3" name="AutoShape 10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4" name="AutoShape 10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5" name="AutoShape 10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6" name="AutoShape 10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7" name="AutoShape 10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8" name="AutoShape 10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89" name="AutoShape 10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0" name="AutoShape 10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1" name="AutoShape 10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2" name="AutoShape 10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3" name="AutoShape 10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4" name="AutoShape 10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5" name="AutoShape 10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6" name="AutoShape 10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7" name="AutoShape 10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8" name="AutoShape 10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4999" name="AutoShape 10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0" name="AutoShape 10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1" name="AutoShape 10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2" name="AutoShape 10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3" name="AutoShape 10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4" name="AutoShape 10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5" name="AutoShape 10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6" name="AutoShape 10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7" name="AutoShape 10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8" name="AutoShape 10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09" name="AutoShape 10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0" name="AutoShape 10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1" name="AutoShape 10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2" name="AutoShape 10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3" name="AutoShape 10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4" name="AutoShape 10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5" name="AutoShape 10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6" name="AutoShape 10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7" name="AutoShape 10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8" name="AutoShape 10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19" name="AutoShape 10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0" name="AutoShape 10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1" name="AutoShape 10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2" name="AutoShape 10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3" name="AutoShape 10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4" name="AutoShape 10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5" name="AutoShape 10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6" name="AutoShape 10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7" name="AutoShape 10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8" name="AutoShape 10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29" name="AutoShape 10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0" name="AutoShape 10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1" name="AutoShape 10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2" name="AutoShape 10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3" name="AutoShape 10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4" name="AutoShape 10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5" name="AutoShape 10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6" name="AutoShape 10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7" name="AutoShape 10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8" name="AutoShape 11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39" name="AutoShape 11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0" name="AutoShape 11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1" name="AutoShape 11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2" name="AutoShape 11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3" name="AutoShape 11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4" name="AutoShape 11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5" name="AutoShape 11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6" name="AutoShape 11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7" name="AutoShape 11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8" name="AutoShape 11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49" name="AutoShape 11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0" name="AutoShape 11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1" name="AutoShape 11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2" name="AutoShape 11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3" name="AutoShape 11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4" name="AutoShape 11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5" name="AutoShape 11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6" name="AutoShape 11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7" name="AutoShape 11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8" name="AutoShape 11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59" name="AutoShape 11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0" name="AutoShape 11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1" name="AutoShape 11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2" name="AutoShape 11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3" name="AutoShape 11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4" name="AutoShape 11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5" name="AutoShape 11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6" name="AutoShape 11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7" name="AutoShape 11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8" name="AutoShape 11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69" name="AutoShape 11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0" name="AutoShape 11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1" name="AutoShape 11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2" name="AutoShape 11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3" name="AutoShape 11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4" name="AutoShape 11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5" name="AutoShape 11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6" name="AutoShape 11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7" name="AutoShape 11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8" name="AutoShape 11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79" name="AutoShape 11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0" name="AutoShape 11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1" name="AutoShape 11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2" name="AutoShape 11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3" name="AutoShape 11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4" name="AutoShape 11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5" name="AutoShape 11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6" name="AutoShape 11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7" name="AutoShape 11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8" name="AutoShape 11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89" name="AutoShape 11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0" name="AutoShape 11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1" name="AutoShape 11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2" name="AutoShape 11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3" name="AutoShape 11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4" name="AutoShape 11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5" name="AutoShape 11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6" name="AutoShape 11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7" name="AutoShape 11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8" name="AutoShape 11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099" name="AutoShape 11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0" name="AutoShape 11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1" name="AutoShape 11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2" name="AutoShape 11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3" name="AutoShape 11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4" name="AutoShape 11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5" name="AutoShape 11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6" name="AutoShape 11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7" name="AutoShape 11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8" name="AutoShape 11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09" name="AutoShape 11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0" name="AutoShape 11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1" name="AutoShape 11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2" name="AutoShape 11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3" name="AutoShape 11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4" name="AutoShape 11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5" name="AutoShape 11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6" name="AutoShape 11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7" name="AutoShape 11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8" name="AutoShape 11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19" name="AutoShape 11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0" name="AutoShape 11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1" name="AutoShape 11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2" name="AutoShape 11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3" name="AutoShape 11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4" name="AutoShape 11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5" name="AutoShape 11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6" name="AutoShape 11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7" name="AutoShape 11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8" name="AutoShape 11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29" name="AutoShape 11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0" name="AutoShape 11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95131" name="グラフ 119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95132" name="AutoShape 11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3" name="AutoShape 11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4" name="AutoShape 11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5" name="AutoShape 11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6" name="AutoShape 11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7" name="AutoShape 11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8" name="AutoShape 12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39" name="AutoShape 12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0" name="AutoShape 12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1" name="AutoShape 12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2" name="AutoShape 12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3" name="AutoShape 12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4" name="AutoShape 12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5" name="AutoShape 12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6" name="AutoShape 12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7" name="AutoShape 12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8" name="AutoShape 12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49" name="AutoShape 12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0" name="AutoShape 12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1" name="AutoShape 12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2" name="AutoShape 12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3" name="AutoShape 12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4" name="AutoShape 12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5" name="AutoShape 12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6" name="AutoShape 12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7" name="AutoShape 12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8" name="AutoShape 12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59" name="AutoShape 12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0" name="AutoShape 12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1" name="AutoShape 12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2" name="AutoShape 12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3" name="AutoShape 12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4" name="AutoShape 122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5" name="AutoShape 122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6" name="AutoShape 122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7" name="AutoShape 122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8" name="AutoShape 123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69" name="AutoShape 123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0" name="AutoShape 123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1" name="AutoShape 123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2" name="AutoShape 123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3" name="AutoShape 123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4" name="AutoShape 123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5" name="AutoShape 123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6" name="AutoShape 123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7" name="AutoShape 123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8" name="AutoShape 124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79" name="AutoShape 124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0" name="AutoShape 124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1" name="AutoShape 124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2" name="AutoShape 124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3" name="AutoShape 124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4" name="AutoShape 124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5" name="AutoShape 124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6" name="AutoShape 124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7" name="AutoShape 124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8" name="AutoShape 125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89" name="AutoShape 125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0" name="AutoShape 125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1" name="AutoShape 125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2" name="AutoShape 125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3" name="AutoShape 125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4" name="AutoShape 125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5" name="AutoShape 125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6" name="AutoShape 125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7" name="AutoShape 125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8" name="AutoShape 126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199" name="AutoShape 126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0" name="AutoShape 126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1" name="AutoShape 126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2" name="AutoShape 126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3" name="AutoShape 126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4" name="AutoShape 126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5" name="AutoShape 126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6" name="AutoShape 126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7" name="AutoShape 126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8" name="AutoShape 127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09" name="AutoShape 127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0" name="AutoShape 127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1" name="AutoShape 127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2" name="AutoShape 127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3" name="AutoShape 127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4" name="AutoShape 127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5" name="AutoShape 127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6" name="AutoShape 127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7" name="AutoShape 127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8" name="AutoShape 128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19" name="AutoShape 128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0" name="AutoShape 128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1" name="AutoShape 128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2" name="AutoShape 128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3" name="AutoShape 128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4" name="AutoShape 128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5" name="AutoShape 128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6" name="AutoShape 128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7" name="AutoShape 128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8" name="AutoShape 129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29" name="AutoShape 129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0" name="AutoShape 129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1" name="AutoShape 129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2" name="AutoShape 129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3" name="AutoShape 129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4" name="AutoShape 129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5" name="AutoShape 129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6" name="AutoShape 129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7" name="AutoShape 129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8" name="AutoShape 130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39" name="AutoShape 130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0" name="AutoShape 130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1" name="AutoShape 130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2" name="AutoShape 130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3" name="AutoShape 130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4" name="AutoShape 130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5" name="AutoShape 130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6" name="AutoShape 130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7" name="AutoShape 130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8" name="AutoShape 131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49" name="AutoShape 131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0" name="AutoShape 131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1" name="AutoShape 131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2" name="AutoShape 131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3" name="AutoShape 131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4" name="AutoShape 1316"/>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5" name="AutoShape 1317"/>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6" name="AutoShape 1318"/>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7" name="AutoShape 1319"/>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8" name="AutoShape 1320"/>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59" name="AutoShape 1321"/>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60" name="AutoShape 1322"/>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61" name="AutoShape 1323"/>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62" name="AutoShape 1324"/>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95263" name="AutoShape 1325"/>
        <xdr:cNvSpPr>
          <a:spLocks noChangeArrowheads="1"/>
        </xdr:cNvSpPr>
      </xdr:nvSpPr>
      <xdr:spPr bwMode="auto">
        <a:xfrm>
          <a:off x="5124450" y="0"/>
          <a:ext cx="28194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37451" name="AutoShape 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2" name="AutoShape 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3" name="AutoShape 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4" name="AutoShape 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5" name="AutoShape 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6" name="AutoShape 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7" name="AutoShape 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8" name="AutoShape 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59" name="AutoShape 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0" name="AutoShape 1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1" name="AutoShape 1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2" name="AutoShape 1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3" name="AutoShape 1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4" name="AutoShape 1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5" name="AutoShape 1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6" name="AutoShape 1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7" name="AutoShape 1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8" name="AutoShape 1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69" name="AutoShape 1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0" name="AutoShape 2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1" name="AutoShape 2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2" name="AutoShape 2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3" name="AutoShape 2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4" name="AutoShape 2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5" name="AutoShape 2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6" name="AutoShape 2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7" name="AutoShape 2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8" name="AutoShape 2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79" name="AutoShape 2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0" name="AutoShape 3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1" name="AutoShape 3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2" name="AutoShape 3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3" name="AutoShape 3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4" name="AutoShape 3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5" name="AutoShape 3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6" name="AutoShape 3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7" name="AutoShape 3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8" name="AutoShape 3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89" name="AutoShape 3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0" name="AutoShape 4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1" name="AutoShape 4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2" name="AutoShape 4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3" name="AutoShape 4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4" name="AutoShape 4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5" name="AutoShape 4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6" name="AutoShape 4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7" name="AutoShape 4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8" name="AutoShape 4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499" name="AutoShape 4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0" name="AutoShape 5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1" name="AutoShape 5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2" name="AutoShape 5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3" name="AutoShape 5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4" name="AutoShape 5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5" name="AutoShape 5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6" name="AutoShape 5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7" name="AutoShape 5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8" name="AutoShape 5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09" name="AutoShape 5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0" name="AutoShape 6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1" name="AutoShape 6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2" name="AutoShape 6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3" name="AutoShape 6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4" name="AutoShape 6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5" name="AutoShape 6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6" name="AutoShape 6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7" name="AutoShape 6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8" name="AutoShape 6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19" name="AutoShape 6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0" name="AutoShape 7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1" name="AutoShape 7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2" name="AutoShape 7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3" name="AutoShape 7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4" name="AutoShape 7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5" name="AutoShape 7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6" name="AutoShape 7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7" name="AutoShape 7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8" name="AutoShape 7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29" name="AutoShape 7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0" name="AutoShape 8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1" name="AutoShape 8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2" name="AutoShape 8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3" name="AutoShape 8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4" name="AutoShape 8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5" name="AutoShape 8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6" name="AutoShape 8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7" name="AutoShape 8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8" name="AutoShape 8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39" name="AutoShape 8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0" name="AutoShape 9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1" name="AutoShape 9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2" name="AutoShape 9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3" name="AutoShape 9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4" name="AutoShape 9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5" name="AutoShape 9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6" name="AutoShape 9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7" name="AutoShape 9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8" name="AutoShape 9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49" name="AutoShape 9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0" name="AutoShape 10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1" name="AutoShape 10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2" name="AutoShape 10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3" name="AutoShape 10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4" name="AutoShape 10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5" name="AutoShape 10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6" name="AutoShape 10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7" name="AutoShape 10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8" name="AutoShape 10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59" name="AutoShape 10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0" name="AutoShape 11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1" name="AutoShape 11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2" name="AutoShape 11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3" name="AutoShape 11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4" name="AutoShape 11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5" name="AutoShape 11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6" name="AutoShape 11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7" name="AutoShape 11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8" name="AutoShape 11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69" name="AutoShape 11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0" name="AutoShape 12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1" name="AutoShape 12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2" name="AutoShape 12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3" name="AutoShape 12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4" name="AutoShape 12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5" name="AutoShape 12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6" name="AutoShape 12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7" name="AutoShape 12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8" name="AutoShape 12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79" name="AutoShape 12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0" name="AutoShape 13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1" name="AutoShape 13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2" name="AutoShape 13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37583"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37584" name="AutoShape 13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5" name="AutoShape 13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6" name="AutoShape 13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7" name="AutoShape 13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8" name="AutoShape 13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89" name="AutoShape 13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0" name="AutoShape 14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1" name="AutoShape 14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2" name="AutoShape 14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3" name="AutoShape 14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4" name="AutoShape 14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5" name="AutoShape 14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6" name="AutoShape 14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7" name="AutoShape 14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8" name="AutoShape 14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599" name="AutoShape 14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0" name="AutoShape 15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1" name="AutoShape 15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2" name="AutoShape 15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3" name="AutoShape 15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4" name="AutoShape 15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5" name="AutoShape 15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6" name="AutoShape 15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7" name="AutoShape 15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8" name="AutoShape 15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09" name="AutoShape 15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0" name="AutoShape 16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1" name="AutoShape 16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2" name="AutoShape 16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3" name="AutoShape 16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4" name="AutoShape 16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5" name="AutoShape 16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6" name="AutoShape 16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7" name="AutoShape 16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8" name="AutoShape 16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19" name="AutoShape 16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0" name="AutoShape 17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1" name="AutoShape 17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2" name="AutoShape 17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3" name="AutoShape 17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4" name="AutoShape 17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5" name="AutoShape 17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6" name="AutoShape 17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7" name="AutoShape 17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8" name="AutoShape 17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29" name="AutoShape 17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0" name="AutoShape 18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1" name="AutoShape 18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2" name="AutoShape 18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3" name="AutoShape 18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4" name="AutoShape 18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5" name="AutoShape 18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6" name="AutoShape 18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7" name="AutoShape 18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8" name="AutoShape 18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39" name="AutoShape 18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0" name="AutoShape 19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1" name="AutoShape 19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2" name="AutoShape 19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3" name="AutoShape 19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4" name="AutoShape 19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5" name="AutoShape 19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6" name="AutoShape 19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7" name="AutoShape 19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8" name="AutoShape 19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49" name="AutoShape 19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0" name="AutoShape 20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1" name="AutoShape 20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2" name="AutoShape 20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3" name="AutoShape 20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4" name="AutoShape 20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5" name="AutoShape 20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6" name="AutoShape 20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7" name="AutoShape 20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8" name="AutoShape 20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59" name="AutoShape 20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0" name="AutoShape 21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1" name="AutoShape 21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2" name="AutoShape 21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3" name="AutoShape 21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4" name="AutoShape 21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5" name="AutoShape 21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6" name="AutoShape 21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7" name="AutoShape 21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8" name="AutoShape 21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69" name="AutoShape 21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0" name="AutoShape 22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1" name="AutoShape 22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2" name="AutoShape 22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3" name="AutoShape 22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4" name="AutoShape 22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5" name="AutoShape 22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6" name="AutoShape 22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7" name="AutoShape 22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8" name="AutoShape 22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79" name="AutoShape 22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0" name="AutoShape 23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1" name="AutoShape 23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2" name="AutoShape 23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3" name="AutoShape 23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4" name="AutoShape 23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5" name="AutoShape 23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6" name="AutoShape 23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7" name="AutoShape 23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8" name="AutoShape 23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89" name="AutoShape 23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0" name="AutoShape 24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1" name="AutoShape 24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2" name="AutoShape 24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3" name="AutoShape 24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4" name="AutoShape 24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5" name="AutoShape 24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6" name="AutoShape 24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7" name="AutoShape 24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8" name="AutoShape 24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699" name="AutoShape 24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0" name="AutoShape 25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1" name="AutoShape 25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2" name="AutoShape 25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3" name="AutoShape 25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4" name="AutoShape 25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5" name="AutoShape 25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6" name="AutoShape 256"/>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7" name="AutoShape 257"/>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8" name="AutoShape 258"/>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09" name="AutoShape 259"/>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10" name="AutoShape 260"/>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11" name="AutoShape 261"/>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12" name="AutoShape 262"/>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13" name="AutoShape 263"/>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14" name="AutoShape 264"/>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7715" name="AutoShape 265"/>
        <xdr:cNvSpPr>
          <a:spLocks noChangeArrowheads="1"/>
        </xdr:cNvSpPr>
      </xdr:nvSpPr>
      <xdr:spPr bwMode="auto">
        <a:xfrm>
          <a:off x="5124450" y="0"/>
          <a:ext cx="2895600"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1458109" name="AutoShape 1"/>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0" name="AutoShape 2"/>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1" name="AutoShape 3"/>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2" name="AutoShape 4"/>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3" name="AutoShape 5"/>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4" name="AutoShape 6"/>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5" name="AutoShape 7"/>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6" name="AutoShape 8"/>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7" name="AutoShape 9"/>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8" name="AutoShape 10"/>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19" name="AutoShape 11"/>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0" name="AutoShape 12"/>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1" name="AutoShape 13"/>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2" name="AutoShape 14"/>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3" name="AutoShape 15"/>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4" name="AutoShape 16"/>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5" name="AutoShape 17"/>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6" name="AutoShape 18"/>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7" name="AutoShape 19"/>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8" name="AutoShape 20"/>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29" name="AutoShape 21"/>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1458130" name="AutoShape 22"/>
        <xdr:cNvSpPr>
          <a:spLocks noChangeArrowheads="1"/>
        </xdr:cNvSpPr>
      </xdr:nvSpPr>
      <xdr:spPr bwMode="auto">
        <a:xfrm>
          <a:off x="4733925" y="0"/>
          <a:ext cx="305752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39499" name="AutoShape 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0" name="AutoShape 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1" name="AutoShape 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2" name="AutoShape 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3" name="AutoShape 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4" name="AutoShape 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5" name="AutoShape 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6" name="AutoShape 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7" name="AutoShape 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8" name="AutoShape 1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09" name="AutoShape 1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0" name="AutoShape 1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1" name="AutoShape 1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2" name="AutoShape 1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3" name="AutoShape 1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4" name="AutoShape 1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5" name="AutoShape 1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6" name="AutoShape 1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7" name="AutoShape 1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8" name="AutoShape 2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19" name="AutoShape 2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0" name="AutoShape 2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1" name="AutoShape 2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2" name="AutoShape 2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3" name="AutoShape 2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4" name="AutoShape 2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5" name="AutoShape 2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6" name="AutoShape 2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7" name="AutoShape 2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8" name="AutoShape 3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29" name="AutoShape 3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0" name="AutoShape 3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1" name="AutoShape 3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2" name="AutoShape 3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3" name="AutoShape 3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4" name="AutoShape 3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5" name="AutoShape 3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6" name="AutoShape 3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7" name="AutoShape 3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8" name="AutoShape 4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39" name="AutoShape 4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0" name="AutoShape 4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1" name="AutoShape 4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2" name="AutoShape 4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3" name="AutoShape 4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4" name="AutoShape 4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5" name="AutoShape 4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6" name="AutoShape 4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7" name="AutoShape 4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8" name="AutoShape 5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49" name="AutoShape 5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0" name="AutoShape 5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1" name="AutoShape 5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2" name="AutoShape 5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3" name="AutoShape 5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4" name="AutoShape 5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5" name="AutoShape 5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6" name="AutoShape 5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7" name="AutoShape 5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8" name="AutoShape 6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59" name="AutoShape 6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0" name="AutoShape 6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1" name="AutoShape 6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2" name="AutoShape 6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3" name="AutoShape 6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4" name="AutoShape 6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5" name="AutoShape 6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6" name="AutoShape 6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7" name="AutoShape 6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8" name="AutoShape 7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69" name="AutoShape 7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0" name="AutoShape 7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1" name="AutoShape 7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2" name="AutoShape 7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3" name="AutoShape 7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4" name="AutoShape 7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5" name="AutoShape 7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6" name="AutoShape 7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7" name="AutoShape 7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8" name="AutoShape 8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79" name="AutoShape 8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0" name="AutoShape 8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1" name="AutoShape 8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2" name="AutoShape 8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3" name="AutoShape 8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4" name="AutoShape 8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5" name="AutoShape 8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6" name="AutoShape 8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7" name="AutoShape 8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8" name="AutoShape 9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89" name="AutoShape 9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0" name="AutoShape 9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1" name="AutoShape 9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2" name="AutoShape 9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3" name="AutoShape 9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4" name="AutoShape 9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5" name="AutoShape 9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6" name="AutoShape 9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7" name="AutoShape 9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8" name="AutoShape 10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599" name="AutoShape 10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0" name="AutoShape 10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1" name="AutoShape 10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2" name="AutoShape 10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3" name="AutoShape 10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4" name="AutoShape 10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5" name="AutoShape 10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6" name="AutoShape 10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7" name="AutoShape 10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8" name="AutoShape 11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09" name="AutoShape 11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0" name="AutoShape 11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1" name="AutoShape 11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2" name="AutoShape 11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3" name="AutoShape 11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4" name="AutoShape 11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5" name="AutoShape 11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6" name="AutoShape 11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7" name="AutoShape 11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8" name="AutoShape 12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19" name="AutoShape 12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0" name="AutoShape 12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1" name="AutoShape 12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2" name="AutoShape 12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3" name="AutoShape 12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4" name="AutoShape 12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5" name="AutoShape 12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6" name="AutoShape 12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7" name="AutoShape 12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8" name="AutoShape 13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29" name="AutoShape 13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0" name="AutoShape 13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39631"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39632" name="AutoShape 13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3" name="AutoShape 13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4" name="AutoShape 13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5" name="AutoShape 13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6" name="AutoShape 13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7" name="AutoShape 13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8" name="AutoShape 14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39" name="AutoShape 14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0" name="AutoShape 14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1" name="AutoShape 14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2" name="AutoShape 14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3" name="AutoShape 14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4" name="AutoShape 14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5" name="AutoShape 14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6" name="AutoShape 14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7" name="AutoShape 14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8" name="AutoShape 15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49" name="AutoShape 15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0" name="AutoShape 15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1" name="AutoShape 15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2" name="AutoShape 15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3" name="AutoShape 15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4" name="AutoShape 15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5" name="AutoShape 15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6" name="AutoShape 15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7" name="AutoShape 15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8" name="AutoShape 16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59" name="AutoShape 16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0" name="AutoShape 16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1" name="AutoShape 16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2" name="AutoShape 16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3" name="AutoShape 16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4" name="AutoShape 16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5" name="AutoShape 16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6" name="AutoShape 16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7" name="AutoShape 16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8" name="AutoShape 17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69" name="AutoShape 17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0" name="AutoShape 17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1" name="AutoShape 17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2" name="AutoShape 17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3" name="AutoShape 17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4" name="AutoShape 17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5" name="AutoShape 17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6" name="AutoShape 17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7" name="AutoShape 17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8" name="AutoShape 18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79" name="AutoShape 18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0" name="AutoShape 18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1" name="AutoShape 18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2" name="AutoShape 18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3" name="AutoShape 18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4" name="AutoShape 18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5" name="AutoShape 18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6" name="AutoShape 18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7" name="AutoShape 18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8" name="AutoShape 19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89" name="AutoShape 19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0" name="AutoShape 19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1" name="AutoShape 19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2" name="AutoShape 19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3" name="AutoShape 19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4" name="AutoShape 19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5" name="AutoShape 19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6" name="AutoShape 19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7" name="AutoShape 19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8" name="AutoShape 20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699" name="AutoShape 20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0" name="AutoShape 20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1" name="AutoShape 20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2" name="AutoShape 20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3" name="AutoShape 20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4" name="AutoShape 20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5" name="AutoShape 20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6" name="AutoShape 20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7" name="AutoShape 20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8" name="AutoShape 21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09" name="AutoShape 21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0" name="AutoShape 21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1" name="AutoShape 21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2" name="AutoShape 21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3" name="AutoShape 21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4" name="AutoShape 21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5" name="AutoShape 21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6" name="AutoShape 21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7" name="AutoShape 21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8" name="AutoShape 22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19" name="AutoShape 22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0" name="AutoShape 22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1" name="AutoShape 22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2" name="AutoShape 22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3" name="AutoShape 22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4" name="AutoShape 22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5" name="AutoShape 22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6" name="AutoShape 22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7" name="AutoShape 22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8" name="AutoShape 23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29" name="AutoShape 23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0" name="AutoShape 23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1" name="AutoShape 23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2" name="AutoShape 23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3" name="AutoShape 23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4" name="AutoShape 23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5" name="AutoShape 23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6" name="AutoShape 23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7" name="AutoShape 23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8" name="AutoShape 24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39" name="AutoShape 24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0" name="AutoShape 24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1" name="AutoShape 24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2" name="AutoShape 24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3" name="AutoShape 24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4" name="AutoShape 24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5" name="AutoShape 24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6" name="AutoShape 24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7" name="AutoShape 24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8" name="AutoShape 25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49" name="AutoShape 25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0" name="AutoShape 25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1" name="AutoShape 25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2" name="AutoShape 25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3" name="AutoShape 25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4" name="AutoShape 256"/>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5" name="AutoShape 257"/>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6" name="AutoShape 258"/>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7" name="AutoShape 259"/>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8" name="AutoShape 260"/>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59" name="AutoShape 261"/>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60" name="AutoShape 262"/>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61" name="AutoShape 263"/>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62" name="AutoShape 264"/>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39763" name="AutoShape 265"/>
        <xdr:cNvSpPr>
          <a:spLocks noChangeArrowheads="1"/>
        </xdr:cNvSpPr>
      </xdr:nvSpPr>
      <xdr:spPr bwMode="auto">
        <a:xfrm>
          <a:off x="5124450" y="0"/>
          <a:ext cx="29622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41547" name="AutoShape 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48" name="AutoShape 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49" name="AutoShape 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0" name="AutoShape 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1" name="AutoShape 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2" name="AutoShape 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3" name="AutoShape 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4" name="AutoShape 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5" name="AutoShape 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6" name="AutoShape 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7" name="AutoShape 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8" name="AutoShape 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59" name="AutoShape 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0" name="AutoShape 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1" name="AutoShape 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2" name="AutoShape 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3" name="AutoShape 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4" name="AutoShape 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5" name="AutoShape 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6" name="AutoShape 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7" name="AutoShape 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8" name="AutoShape 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69" name="AutoShape 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0" name="AutoShape 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1" name="AutoShape 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2" name="AutoShape 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3" name="AutoShape 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4" name="AutoShape 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5" name="AutoShape 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6" name="AutoShape 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7" name="AutoShape 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8" name="AutoShape 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79" name="AutoShape 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0" name="AutoShape 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1" name="AutoShape 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2" name="AutoShape 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3" name="AutoShape 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4" name="AutoShape 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5" name="AutoShape 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6" name="AutoShape 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7" name="AutoShape 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8" name="AutoShape 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89" name="AutoShape 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0" name="AutoShape 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1" name="AutoShape 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2" name="AutoShape 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3" name="AutoShape 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4" name="AutoShape 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5" name="AutoShape 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6" name="AutoShape 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7" name="AutoShape 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8" name="AutoShape 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599" name="AutoShape 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0" name="AutoShape 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1" name="AutoShape 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2" name="AutoShape 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3" name="AutoShape 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4" name="AutoShape 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5" name="AutoShape 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6" name="AutoShape 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7" name="AutoShape 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8" name="AutoShape 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09" name="AutoShape 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0" name="AutoShape 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1" name="AutoShape 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2" name="AutoShape 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3" name="AutoShape 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4" name="AutoShape 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5" name="AutoShape 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6" name="AutoShape 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7" name="AutoShape 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8" name="AutoShape 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19" name="AutoShape 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0" name="AutoShape 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1" name="AutoShape 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2" name="AutoShape 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3" name="AutoShape 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4" name="AutoShape 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5" name="AutoShape 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6" name="AutoShape 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7" name="AutoShape 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8" name="AutoShape 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29" name="AutoShape 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0" name="AutoShape 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1" name="AutoShape 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2" name="AutoShape 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3" name="AutoShape 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4" name="AutoShape 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5" name="AutoShape 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6" name="AutoShape 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7" name="AutoShape 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8" name="AutoShape 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39" name="AutoShape 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0" name="AutoShape 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1" name="AutoShape 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2" name="AutoShape 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3" name="AutoShape 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4" name="AutoShape 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5" name="AutoShape 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6" name="AutoShape 1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7" name="AutoShape 1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8" name="AutoShape 1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49" name="AutoShape 1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0" name="AutoShape 1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1" name="AutoShape 1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2" name="AutoShape 1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3" name="AutoShape 1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4" name="AutoShape 1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5" name="AutoShape 1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6" name="AutoShape 1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7" name="AutoShape 1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8" name="AutoShape 1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59" name="AutoShape 1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0" name="AutoShape 1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1" name="AutoShape 1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2" name="AutoShape 1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3" name="AutoShape 1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4" name="AutoShape 1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5" name="AutoShape 1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6" name="AutoShape 1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7" name="AutoShape 1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8" name="AutoShape 1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69" name="AutoShape 1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0" name="AutoShape 1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1" name="AutoShape 1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2" name="AutoShape 1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3" name="AutoShape 1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4" name="AutoShape 1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5" name="AutoShape 1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6" name="AutoShape 1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7" name="AutoShape 1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78" name="AutoShape 1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41679"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41680" name="AutoShape 1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1" name="AutoShape 1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2" name="AutoShape 1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3" name="AutoShape 1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4" name="AutoShape 1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5" name="AutoShape 1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6" name="AutoShape 1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7" name="AutoShape 1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8" name="AutoShape 1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89" name="AutoShape 1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0" name="AutoShape 1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1" name="AutoShape 1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2" name="AutoShape 1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3" name="AutoShape 1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4" name="AutoShape 1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5" name="AutoShape 1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6" name="AutoShape 1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7" name="AutoShape 1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8" name="AutoShape 1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699" name="AutoShape 1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0" name="AutoShape 1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1" name="AutoShape 1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2" name="AutoShape 1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3" name="AutoShape 1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4" name="AutoShape 1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5" name="AutoShape 1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6" name="AutoShape 1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7" name="AutoShape 1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8" name="AutoShape 1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09" name="AutoShape 1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0" name="AutoShape 1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1" name="AutoShape 1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2" name="AutoShape 1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3" name="AutoShape 1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4" name="AutoShape 1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5" name="AutoShape 1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6" name="AutoShape 1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7" name="AutoShape 1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8" name="AutoShape 1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19" name="AutoShape 1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0" name="AutoShape 1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1" name="AutoShape 1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2" name="AutoShape 1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3" name="AutoShape 1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4" name="AutoShape 1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5" name="AutoShape 1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6" name="AutoShape 1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7" name="AutoShape 1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8" name="AutoShape 1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29" name="AutoShape 1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0" name="AutoShape 1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1" name="AutoShape 1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2" name="AutoShape 1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3" name="AutoShape 1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4" name="AutoShape 1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5" name="AutoShape 1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6" name="AutoShape 1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7" name="AutoShape 1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8" name="AutoShape 1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39" name="AutoShape 1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0" name="AutoShape 1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1" name="AutoShape 1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2" name="AutoShape 1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3" name="AutoShape 1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4" name="AutoShape 1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5" name="AutoShape 1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6" name="AutoShape 2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7" name="AutoShape 2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8" name="AutoShape 2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49" name="AutoShape 2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0" name="AutoShape 2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1" name="AutoShape 2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2" name="AutoShape 2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3" name="AutoShape 2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4" name="AutoShape 2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5" name="AutoShape 2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6" name="AutoShape 2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7" name="AutoShape 2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8" name="AutoShape 2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59" name="AutoShape 2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0" name="AutoShape 2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1" name="AutoShape 2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2" name="AutoShape 2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3" name="AutoShape 2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4" name="AutoShape 2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5" name="AutoShape 2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6" name="AutoShape 2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7" name="AutoShape 2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8" name="AutoShape 2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69" name="AutoShape 2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0" name="AutoShape 2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1" name="AutoShape 2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2" name="AutoShape 2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3" name="AutoShape 2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4" name="AutoShape 2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5" name="AutoShape 2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6" name="AutoShape 2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7" name="AutoShape 2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8" name="AutoShape 2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79" name="AutoShape 2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0" name="AutoShape 2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1" name="AutoShape 2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2" name="AutoShape 2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3" name="AutoShape 2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4" name="AutoShape 2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5" name="AutoShape 2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6" name="AutoShape 2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7" name="AutoShape 2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8" name="AutoShape 2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89" name="AutoShape 2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0" name="AutoShape 2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1" name="AutoShape 2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2" name="AutoShape 2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3" name="AutoShape 2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4" name="AutoShape 2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5" name="AutoShape 2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6" name="AutoShape 2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7" name="AutoShape 2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8" name="AutoShape 2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799" name="AutoShape 2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0" name="AutoShape 2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1" name="AutoShape 2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2" name="AutoShape 2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3" name="AutoShape 2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4" name="AutoShape 2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5" name="AutoShape 2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6" name="AutoShape 2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7" name="AutoShape 2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8" name="AutoShape 2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09" name="AutoShape 2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10" name="AutoShape 2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1811" name="AutoShape 2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43595" name="AutoShape 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596" name="AutoShape 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597" name="AutoShape 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598" name="AutoShape 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599" name="AutoShape 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0" name="AutoShape 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1" name="AutoShape 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2" name="AutoShape 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3" name="AutoShape 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4" name="AutoShape 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5" name="AutoShape 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6" name="AutoShape 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7" name="AutoShape 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8" name="AutoShape 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09" name="AutoShape 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0" name="AutoShape 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1" name="AutoShape 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2" name="AutoShape 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3" name="AutoShape 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4" name="AutoShape 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5" name="AutoShape 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6" name="AutoShape 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7" name="AutoShape 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8" name="AutoShape 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19" name="AutoShape 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0" name="AutoShape 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1" name="AutoShape 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2" name="AutoShape 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3" name="AutoShape 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4" name="AutoShape 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5" name="AutoShape 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6" name="AutoShape 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7" name="AutoShape 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8" name="AutoShape 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29" name="AutoShape 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0" name="AutoShape 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1" name="AutoShape 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2" name="AutoShape 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3" name="AutoShape 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4" name="AutoShape 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5" name="AutoShape 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6" name="AutoShape 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7" name="AutoShape 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8" name="AutoShape 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39" name="AutoShape 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0" name="AutoShape 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1" name="AutoShape 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2" name="AutoShape 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3" name="AutoShape 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4" name="AutoShape 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5" name="AutoShape 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6" name="AutoShape 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7" name="AutoShape 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8" name="AutoShape 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49" name="AutoShape 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0" name="AutoShape 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1" name="AutoShape 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2" name="AutoShape 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3" name="AutoShape 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4" name="AutoShape 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5" name="AutoShape 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6" name="AutoShape 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7" name="AutoShape 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8" name="AutoShape 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59" name="AutoShape 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0" name="AutoShape 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1" name="AutoShape 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2" name="AutoShape 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3" name="AutoShape 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4" name="AutoShape 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5" name="AutoShape 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6" name="AutoShape 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7" name="AutoShape 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8" name="AutoShape 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69" name="AutoShape 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0" name="AutoShape 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1" name="AutoShape 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2" name="AutoShape 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3" name="AutoShape 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4" name="AutoShape 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5" name="AutoShape 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6" name="AutoShape 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7" name="AutoShape 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8" name="AutoShape 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79" name="AutoShape 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0" name="AutoShape 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1" name="AutoShape 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2" name="AutoShape 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3" name="AutoShape 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4" name="AutoShape 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5" name="AutoShape 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6" name="AutoShape 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7" name="AutoShape 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8" name="AutoShape 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89" name="AutoShape 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0" name="AutoShape 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1" name="AutoShape 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2" name="AutoShape 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3" name="AutoShape 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4" name="AutoShape 1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5" name="AutoShape 1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6" name="AutoShape 1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7" name="AutoShape 1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8" name="AutoShape 1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699" name="AutoShape 1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0" name="AutoShape 1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1" name="AutoShape 1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2" name="AutoShape 1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3" name="AutoShape 1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4" name="AutoShape 1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5" name="AutoShape 1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6" name="AutoShape 1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7" name="AutoShape 1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8" name="AutoShape 1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09" name="AutoShape 1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0" name="AutoShape 1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1" name="AutoShape 1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2" name="AutoShape 1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3" name="AutoShape 1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4" name="AutoShape 1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5" name="AutoShape 1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6" name="AutoShape 1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7" name="AutoShape 1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8" name="AutoShape 1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19" name="AutoShape 1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0" name="AutoShape 1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1" name="AutoShape 1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2" name="AutoShape 1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3" name="AutoShape 1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4" name="AutoShape 1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5" name="AutoShape 1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6" name="AutoShape 1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43727"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43728" name="AutoShape 1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29" name="AutoShape 1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0" name="AutoShape 1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1" name="AutoShape 1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2" name="AutoShape 1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3" name="AutoShape 1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4" name="AutoShape 1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5" name="AutoShape 1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6" name="AutoShape 1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7" name="AutoShape 1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8" name="AutoShape 1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39" name="AutoShape 1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0" name="AutoShape 1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1" name="AutoShape 1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2" name="AutoShape 1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3" name="AutoShape 1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4" name="AutoShape 1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5" name="AutoShape 1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6" name="AutoShape 1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7" name="AutoShape 1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8" name="AutoShape 1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49" name="AutoShape 1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0" name="AutoShape 1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1" name="AutoShape 1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2" name="AutoShape 1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3" name="AutoShape 1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4" name="AutoShape 1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5" name="AutoShape 1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6" name="AutoShape 1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7" name="AutoShape 1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8" name="AutoShape 1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59" name="AutoShape 1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0" name="AutoShape 1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1" name="AutoShape 1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2" name="AutoShape 1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3" name="AutoShape 1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4" name="AutoShape 1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5" name="AutoShape 1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6" name="AutoShape 1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7" name="AutoShape 1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8" name="AutoShape 1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69" name="AutoShape 1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0" name="AutoShape 1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1" name="AutoShape 1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2" name="AutoShape 1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3" name="AutoShape 1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4" name="AutoShape 1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5" name="AutoShape 1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6" name="AutoShape 1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7" name="AutoShape 1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8" name="AutoShape 1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79" name="AutoShape 1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0" name="AutoShape 1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1" name="AutoShape 1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2" name="AutoShape 1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3" name="AutoShape 1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4" name="AutoShape 1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5" name="AutoShape 1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6" name="AutoShape 1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7" name="AutoShape 1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8" name="AutoShape 1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89" name="AutoShape 1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0" name="AutoShape 1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1" name="AutoShape 1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2" name="AutoShape 1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3" name="AutoShape 1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4" name="AutoShape 2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5" name="AutoShape 2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6" name="AutoShape 2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7" name="AutoShape 2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8" name="AutoShape 2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799" name="AutoShape 2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0" name="AutoShape 2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1" name="AutoShape 2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2" name="AutoShape 2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3" name="AutoShape 2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4" name="AutoShape 2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5" name="AutoShape 2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6" name="AutoShape 2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7" name="AutoShape 2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8" name="AutoShape 2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09" name="AutoShape 2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0" name="AutoShape 2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1" name="AutoShape 2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2" name="AutoShape 2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3" name="AutoShape 2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4" name="AutoShape 2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5" name="AutoShape 2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6" name="AutoShape 2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7" name="AutoShape 2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8" name="AutoShape 2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19" name="AutoShape 2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0" name="AutoShape 2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1" name="AutoShape 2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2" name="AutoShape 2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3" name="AutoShape 2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4" name="AutoShape 2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5" name="AutoShape 2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6" name="AutoShape 2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7" name="AutoShape 2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8" name="AutoShape 2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29" name="AutoShape 2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0" name="AutoShape 2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1" name="AutoShape 2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2" name="AutoShape 2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3" name="AutoShape 2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4" name="AutoShape 2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5" name="AutoShape 2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6" name="AutoShape 2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7" name="AutoShape 2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8" name="AutoShape 2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39" name="AutoShape 2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0" name="AutoShape 2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1" name="AutoShape 2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2" name="AutoShape 2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3" name="AutoShape 2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4" name="AutoShape 2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5" name="AutoShape 2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6" name="AutoShape 2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7" name="AutoShape 2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8" name="AutoShape 2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49" name="AutoShape 2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0" name="AutoShape 2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1" name="AutoShape 2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2" name="AutoShape 2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3" name="AutoShape 2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4" name="AutoShape 2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5" name="AutoShape 2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6" name="AutoShape 2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7" name="AutoShape 2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8" name="AutoShape 2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3859" name="AutoShape 2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45643" name="AutoShape 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44" name="AutoShape 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45" name="AutoShape 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46" name="AutoShape 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47" name="AutoShape 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48" name="AutoShape 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49" name="AutoShape 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0" name="AutoShape 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1" name="AutoShape 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2" name="AutoShape 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3" name="AutoShape 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4" name="AutoShape 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5" name="AutoShape 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6" name="AutoShape 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7" name="AutoShape 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8" name="AutoShape 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59" name="AutoShape 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0" name="AutoShape 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1" name="AutoShape 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2" name="AutoShape 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3" name="AutoShape 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4" name="AutoShape 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5" name="AutoShape 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6" name="AutoShape 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7" name="AutoShape 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8" name="AutoShape 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69" name="AutoShape 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0" name="AutoShape 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1" name="AutoShape 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2" name="AutoShape 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3" name="AutoShape 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4" name="AutoShape 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5" name="AutoShape 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6" name="AutoShape 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7" name="AutoShape 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8" name="AutoShape 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79" name="AutoShape 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0" name="AutoShape 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1" name="AutoShape 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2" name="AutoShape 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3" name="AutoShape 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4" name="AutoShape 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5" name="AutoShape 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6" name="AutoShape 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7" name="AutoShape 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8" name="AutoShape 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89" name="AutoShape 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0" name="AutoShape 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1" name="AutoShape 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2" name="AutoShape 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3" name="AutoShape 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4" name="AutoShape 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5" name="AutoShape 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6" name="AutoShape 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7" name="AutoShape 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8" name="AutoShape 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699" name="AutoShape 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0" name="AutoShape 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1" name="AutoShape 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2" name="AutoShape 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3" name="AutoShape 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4" name="AutoShape 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5" name="AutoShape 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6" name="AutoShape 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7" name="AutoShape 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8" name="AutoShape 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09" name="AutoShape 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0" name="AutoShape 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1" name="AutoShape 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2" name="AutoShape 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3" name="AutoShape 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4" name="AutoShape 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5" name="AutoShape 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6" name="AutoShape 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7" name="AutoShape 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8" name="AutoShape 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19" name="AutoShape 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0" name="AutoShape 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1" name="AutoShape 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2" name="AutoShape 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3" name="AutoShape 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4" name="AutoShape 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5" name="AutoShape 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6" name="AutoShape 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7" name="AutoShape 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8" name="AutoShape 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29" name="AutoShape 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0" name="AutoShape 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1" name="AutoShape 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2" name="AutoShape 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3" name="AutoShape 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4" name="AutoShape 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5" name="AutoShape 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6" name="AutoShape 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7" name="AutoShape 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8" name="AutoShape 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39" name="AutoShape 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0" name="AutoShape 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1" name="AutoShape 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2" name="AutoShape 1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3" name="AutoShape 1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4" name="AutoShape 1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5" name="AutoShape 1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6" name="AutoShape 1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7" name="AutoShape 1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8" name="AutoShape 1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49" name="AutoShape 1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0" name="AutoShape 1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1" name="AutoShape 1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2" name="AutoShape 1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3" name="AutoShape 1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4" name="AutoShape 1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5" name="AutoShape 1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6" name="AutoShape 1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7" name="AutoShape 1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8" name="AutoShape 1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59" name="AutoShape 1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0" name="AutoShape 1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1" name="AutoShape 1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2" name="AutoShape 1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3" name="AutoShape 1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4" name="AutoShape 1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5" name="AutoShape 1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6" name="AutoShape 1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7" name="AutoShape 1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8" name="AutoShape 1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69" name="AutoShape 1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0" name="AutoShape 1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1" name="AutoShape 1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2" name="AutoShape 1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3" name="AutoShape 1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4" name="AutoShape 1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45775"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45776" name="AutoShape 1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7" name="AutoShape 1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8" name="AutoShape 1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79" name="AutoShape 1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0" name="AutoShape 1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1" name="AutoShape 1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2" name="AutoShape 1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3" name="AutoShape 1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4" name="AutoShape 1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5" name="AutoShape 1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6" name="AutoShape 1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7" name="AutoShape 1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8" name="AutoShape 1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89" name="AutoShape 1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0" name="AutoShape 1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1" name="AutoShape 1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2" name="AutoShape 1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3" name="AutoShape 1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4" name="AutoShape 1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5" name="AutoShape 1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6" name="AutoShape 1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7" name="AutoShape 1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8" name="AutoShape 1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799" name="AutoShape 1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0" name="AutoShape 1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1" name="AutoShape 1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2" name="AutoShape 1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3" name="AutoShape 1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4" name="AutoShape 1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5" name="AutoShape 1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6" name="AutoShape 1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7" name="AutoShape 1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8" name="AutoShape 1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09" name="AutoShape 1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0" name="AutoShape 1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1" name="AutoShape 1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2" name="AutoShape 1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3" name="AutoShape 1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4" name="AutoShape 1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5" name="AutoShape 1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6" name="AutoShape 1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7" name="AutoShape 1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8" name="AutoShape 1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19" name="AutoShape 1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0" name="AutoShape 1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1" name="AutoShape 1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2" name="AutoShape 1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3" name="AutoShape 1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4" name="AutoShape 1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5" name="AutoShape 1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6" name="AutoShape 1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7" name="AutoShape 1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8" name="AutoShape 1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29" name="AutoShape 1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0" name="AutoShape 1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1" name="AutoShape 1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2" name="AutoShape 1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3" name="AutoShape 1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4" name="AutoShape 1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5" name="AutoShape 1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6" name="AutoShape 1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7" name="AutoShape 1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8" name="AutoShape 1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39" name="AutoShape 1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0" name="AutoShape 1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1" name="AutoShape 1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2" name="AutoShape 2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3" name="AutoShape 2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4" name="AutoShape 2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5" name="AutoShape 2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6" name="AutoShape 2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7" name="AutoShape 2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8" name="AutoShape 2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49" name="AutoShape 2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0" name="AutoShape 2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1" name="AutoShape 2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2" name="AutoShape 2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3" name="AutoShape 2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4" name="AutoShape 2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5" name="AutoShape 2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6" name="AutoShape 2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7" name="AutoShape 2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8" name="AutoShape 2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59" name="AutoShape 2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0" name="AutoShape 2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1" name="AutoShape 2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2" name="AutoShape 2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3" name="AutoShape 2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4" name="AutoShape 2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5" name="AutoShape 2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6" name="AutoShape 2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7" name="AutoShape 2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8" name="AutoShape 2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69" name="AutoShape 2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0" name="AutoShape 2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1" name="AutoShape 2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2" name="AutoShape 2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3" name="AutoShape 2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4" name="AutoShape 2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5" name="AutoShape 2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6" name="AutoShape 2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7" name="AutoShape 2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8" name="AutoShape 2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79" name="AutoShape 2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0" name="AutoShape 2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1" name="AutoShape 2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2" name="AutoShape 2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3" name="AutoShape 2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4" name="AutoShape 2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5" name="AutoShape 2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6" name="AutoShape 2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7" name="AutoShape 2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8" name="AutoShape 2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89" name="AutoShape 2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0" name="AutoShape 2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1" name="AutoShape 2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2" name="AutoShape 2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3" name="AutoShape 2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4" name="AutoShape 2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5" name="AutoShape 2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6" name="AutoShape 2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7" name="AutoShape 2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8" name="AutoShape 2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899" name="AutoShape 2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0" name="AutoShape 2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1" name="AutoShape 2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2" name="AutoShape 2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3" name="AutoShape 2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4" name="AutoShape 2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5" name="AutoShape 2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6" name="AutoShape 2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5907" name="AutoShape 2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47691" name="AutoShape 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2" name="AutoShape 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3" name="AutoShape 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4" name="AutoShape 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5" name="AutoShape 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6" name="AutoShape 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7" name="AutoShape 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8" name="AutoShape 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699" name="AutoShape 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0" name="AutoShape 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1" name="AutoShape 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2" name="AutoShape 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3" name="AutoShape 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4" name="AutoShape 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5" name="AutoShape 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6" name="AutoShape 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7" name="AutoShape 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8" name="AutoShape 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09" name="AutoShape 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0" name="AutoShape 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1" name="AutoShape 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2" name="AutoShape 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3" name="AutoShape 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4" name="AutoShape 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5" name="AutoShape 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6" name="AutoShape 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7" name="AutoShape 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8" name="AutoShape 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19" name="AutoShape 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0" name="AutoShape 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1" name="AutoShape 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2" name="AutoShape 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3" name="AutoShape 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4" name="AutoShape 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5" name="AutoShape 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6" name="AutoShape 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7" name="AutoShape 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8" name="AutoShape 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29" name="AutoShape 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0" name="AutoShape 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1" name="AutoShape 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2" name="AutoShape 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3" name="AutoShape 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4" name="AutoShape 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5" name="AutoShape 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6" name="AutoShape 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7" name="AutoShape 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8" name="AutoShape 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39" name="AutoShape 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0" name="AutoShape 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1" name="AutoShape 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2" name="AutoShape 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3" name="AutoShape 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4" name="AutoShape 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5" name="AutoShape 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6" name="AutoShape 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7" name="AutoShape 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8" name="AutoShape 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49" name="AutoShape 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0" name="AutoShape 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1" name="AutoShape 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2" name="AutoShape 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3" name="AutoShape 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4" name="AutoShape 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5" name="AutoShape 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6" name="AutoShape 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7" name="AutoShape 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8" name="AutoShape 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59" name="AutoShape 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0" name="AutoShape 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1" name="AutoShape 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2" name="AutoShape 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3" name="AutoShape 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4" name="AutoShape 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5" name="AutoShape 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6" name="AutoShape 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7" name="AutoShape 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8" name="AutoShape 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69" name="AutoShape 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0" name="AutoShape 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1" name="AutoShape 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2" name="AutoShape 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3" name="AutoShape 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4" name="AutoShape 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5" name="AutoShape 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6" name="AutoShape 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7" name="AutoShape 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8" name="AutoShape 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79" name="AutoShape 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0" name="AutoShape 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1" name="AutoShape 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2" name="AutoShape 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3" name="AutoShape 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4" name="AutoShape 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5" name="AutoShape 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6" name="AutoShape 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7" name="AutoShape 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8" name="AutoShape 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89" name="AutoShape 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0" name="AutoShape 1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1" name="AutoShape 1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2" name="AutoShape 1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3" name="AutoShape 1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4" name="AutoShape 1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5" name="AutoShape 1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6" name="AutoShape 1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7" name="AutoShape 1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8" name="AutoShape 1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799" name="AutoShape 1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0" name="AutoShape 1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1" name="AutoShape 1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2" name="AutoShape 1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3" name="AutoShape 1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4" name="AutoShape 1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5" name="AutoShape 1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6" name="AutoShape 1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7" name="AutoShape 1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8" name="AutoShape 1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09" name="AutoShape 1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0" name="AutoShape 1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1" name="AutoShape 1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2" name="AutoShape 1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3" name="AutoShape 1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4" name="AutoShape 1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5" name="AutoShape 1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6" name="AutoShape 1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7" name="AutoShape 1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8" name="AutoShape 1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19" name="AutoShape 1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0" name="AutoShape 1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1" name="AutoShape 1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2" name="AutoShape 1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47823"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47824" name="AutoShape 1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5" name="AutoShape 1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6" name="AutoShape 1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7" name="AutoShape 1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8" name="AutoShape 1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29" name="AutoShape 1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0" name="AutoShape 1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1" name="AutoShape 1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2" name="AutoShape 1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3" name="AutoShape 1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4" name="AutoShape 1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5" name="AutoShape 1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6" name="AutoShape 1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7" name="AutoShape 1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8" name="AutoShape 1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39" name="AutoShape 1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0" name="AutoShape 1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1" name="AutoShape 1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2" name="AutoShape 1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3" name="AutoShape 1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4" name="AutoShape 1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5" name="AutoShape 1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6" name="AutoShape 1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7" name="AutoShape 1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8" name="AutoShape 1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49" name="AutoShape 1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0" name="AutoShape 1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1" name="AutoShape 1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2" name="AutoShape 1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3" name="AutoShape 1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4" name="AutoShape 1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5" name="AutoShape 1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6" name="AutoShape 1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7" name="AutoShape 1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8" name="AutoShape 1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59" name="AutoShape 1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0" name="AutoShape 1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1" name="AutoShape 1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2" name="AutoShape 1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3" name="AutoShape 1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4" name="AutoShape 1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5" name="AutoShape 1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6" name="AutoShape 1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7" name="AutoShape 1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8" name="AutoShape 1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69" name="AutoShape 1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0" name="AutoShape 1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1" name="AutoShape 1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2" name="AutoShape 1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3" name="AutoShape 1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4" name="AutoShape 1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5" name="AutoShape 1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6" name="AutoShape 1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7" name="AutoShape 1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8" name="AutoShape 1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79" name="AutoShape 1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0" name="AutoShape 1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1" name="AutoShape 1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2" name="AutoShape 1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3" name="AutoShape 1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4" name="AutoShape 1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5" name="AutoShape 1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6" name="AutoShape 1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7" name="AutoShape 1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8" name="AutoShape 1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89" name="AutoShape 1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0" name="AutoShape 2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1" name="AutoShape 2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2" name="AutoShape 2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3" name="AutoShape 2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4" name="AutoShape 2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5" name="AutoShape 2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6" name="AutoShape 2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7" name="AutoShape 2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8" name="AutoShape 2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899" name="AutoShape 2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0" name="AutoShape 2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1" name="AutoShape 2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2" name="AutoShape 2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3" name="AutoShape 2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4" name="AutoShape 2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5" name="AutoShape 2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6" name="AutoShape 2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7" name="AutoShape 2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8" name="AutoShape 2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09" name="AutoShape 2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0" name="AutoShape 2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1" name="AutoShape 2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2" name="AutoShape 2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3" name="AutoShape 2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4" name="AutoShape 2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5" name="AutoShape 2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6" name="AutoShape 2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7" name="AutoShape 2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8" name="AutoShape 2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19" name="AutoShape 2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0" name="AutoShape 2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1" name="AutoShape 2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2" name="AutoShape 2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3" name="AutoShape 2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4" name="AutoShape 2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5" name="AutoShape 2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6" name="AutoShape 2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7" name="AutoShape 2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8" name="AutoShape 2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29" name="AutoShape 2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0" name="AutoShape 2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1" name="AutoShape 2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2" name="AutoShape 2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3" name="AutoShape 2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4" name="AutoShape 2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5" name="AutoShape 2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6" name="AutoShape 2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7" name="AutoShape 2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8" name="AutoShape 2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39" name="AutoShape 2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0" name="AutoShape 2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1" name="AutoShape 2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2" name="AutoShape 2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3" name="AutoShape 2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4" name="AutoShape 2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5" name="AutoShape 2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6" name="AutoShape 2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7" name="AutoShape 2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8" name="AutoShape 2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49" name="AutoShape 2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50" name="AutoShape 2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51" name="AutoShape 2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52" name="AutoShape 2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53" name="AutoShape 2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54" name="AutoShape 2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7955" name="AutoShape 2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6</xdr:col>
      <xdr:colOff>361950</xdr:colOff>
      <xdr:row>0</xdr:row>
      <xdr:rowOff>0</xdr:rowOff>
    </xdr:from>
    <xdr:to>
      <xdr:col>10</xdr:col>
      <xdr:colOff>285750</xdr:colOff>
      <xdr:row>0</xdr:row>
      <xdr:rowOff>0</xdr:rowOff>
    </xdr:to>
    <xdr:sp macro="" textlink="">
      <xdr:nvSpPr>
        <xdr:cNvPr id="2749739" name="AutoShape 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0" name="AutoShape 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1" name="AutoShape 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2" name="AutoShape 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3" name="AutoShape 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4" name="AutoShape 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5" name="AutoShape 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6" name="AutoShape 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7" name="AutoShape 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8" name="AutoShape 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49" name="AutoShape 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0" name="AutoShape 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1" name="AutoShape 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2" name="AutoShape 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3" name="AutoShape 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4" name="AutoShape 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5" name="AutoShape 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6" name="AutoShape 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7" name="AutoShape 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8" name="AutoShape 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59" name="AutoShape 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0" name="AutoShape 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1" name="AutoShape 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2" name="AutoShape 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3" name="AutoShape 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4" name="AutoShape 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5" name="AutoShape 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6" name="AutoShape 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7" name="AutoShape 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8" name="AutoShape 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69" name="AutoShape 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0" name="AutoShape 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1" name="AutoShape 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2" name="AutoShape 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3" name="AutoShape 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4" name="AutoShape 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5" name="AutoShape 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6" name="AutoShape 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7" name="AutoShape 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8" name="AutoShape 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79" name="AutoShape 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0" name="AutoShape 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1" name="AutoShape 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2" name="AutoShape 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3" name="AutoShape 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4" name="AutoShape 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5" name="AutoShape 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6" name="AutoShape 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7" name="AutoShape 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8" name="AutoShape 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89" name="AutoShape 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0" name="AutoShape 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1" name="AutoShape 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2" name="AutoShape 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3" name="AutoShape 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4" name="AutoShape 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5" name="AutoShape 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6" name="AutoShape 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7" name="AutoShape 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8" name="AutoShape 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799" name="AutoShape 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0" name="AutoShape 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1" name="AutoShape 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2" name="AutoShape 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3" name="AutoShape 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4" name="AutoShape 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5" name="AutoShape 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6" name="AutoShape 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7" name="AutoShape 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8" name="AutoShape 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09" name="AutoShape 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0" name="AutoShape 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1" name="AutoShape 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2" name="AutoShape 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3" name="AutoShape 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4" name="AutoShape 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5" name="AutoShape 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6" name="AutoShape 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7" name="AutoShape 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8" name="AutoShape 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19" name="AutoShape 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0" name="AutoShape 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1" name="AutoShape 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2" name="AutoShape 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3" name="AutoShape 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4" name="AutoShape 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5" name="AutoShape 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6" name="AutoShape 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7" name="AutoShape 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8" name="AutoShape 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29" name="AutoShape 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0" name="AutoShape 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1" name="AutoShape 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2" name="AutoShape 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3" name="AutoShape 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4" name="AutoShape 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5" name="AutoShape 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6" name="AutoShape 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7" name="AutoShape 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8" name="AutoShape 1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39" name="AutoShape 1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0" name="AutoShape 1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1" name="AutoShape 1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2" name="AutoShape 1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3" name="AutoShape 1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4" name="AutoShape 1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5" name="AutoShape 1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6" name="AutoShape 1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7" name="AutoShape 1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8" name="AutoShape 1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49" name="AutoShape 1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0" name="AutoShape 1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1" name="AutoShape 1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2" name="AutoShape 1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3" name="AutoShape 1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4" name="AutoShape 1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5" name="AutoShape 1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6" name="AutoShape 1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7" name="AutoShape 1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8" name="AutoShape 1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59" name="AutoShape 1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0" name="AutoShape 1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1" name="AutoShape 1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2" name="AutoShape 1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3" name="AutoShape 1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4" name="AutoShape 1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5" name="AutoShape 1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6" name="AutoShape 1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7" name="AutoShape 1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8" name="AutoShape 1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69" name="AutoShape 1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0" name="AutoShape 1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285750</xdr:colOff>
      <xdr:row>0</xdr:row>
      <xdr:rowOff>0</xdr:rowOff>
    </xdr:from>
    <xdr:to>
      <xdr:col>17</xdr:col>
      <xdr:colOff>476250</xdr:colOff>
      <xdr:row>0</xdr:row>
      <xdr:rowOff>0</xdr:rowOff>
    </xdr:to>
    <xdr:graphicFrame macro="">
      <xdr:nvGraphicFramePr>
        <xdr:cNvPr id="2749871" name="グラフ 13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361950</xdr:colOff>
      <xdr:row>0</xdr:row>
      <xdr:rowOff>0</xdr:rowOff>
    </xdr:from>
    <xdr:to>
      <xdr:col>10</xdr:col>
      <xdr:colOff>285750</xdr:colOff>
      <xdr:row>0</xdr:row>
      <xdr:rowOff>0</xdr:rowOff>
    </xdr:to>
    <xdr:sp macro="" textlink="">
      <xdr:nvSpPr>
        <xdr:cNvPr id="2749872" name="AutoShape 1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3" name="AutoShape 1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4" name="AutoShape 1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5" name="AutoShape 1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6" name="AutoShape 1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7" name="AutoShape 1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8" name="AutoShape 1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79" name="AutoShape 1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0" name="AutoShape 1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1" name="AutoShape 1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2" name="AutoShape 1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3" name="AutoShape 1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4" name="AutoShape 1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5" name="AutoShape 1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6" name="AutoShape 1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7" name="AutoShape 1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8" name="AutoShape 1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89" name="AutoShape 1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0" name="AutoShape 1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1" name="AutoShape 1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2" name="AutoShape 1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3" name="AutoShape 1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4" name="AutoShape 1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5" name="AutoShape 1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6" name="AutoShape 1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7" name="AutoShape 1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8" name="AutoShape 1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899" name="AutoShape 1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0" name="AutoShape 1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1" name="AutoShape 1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2" name="AutoShape 1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3" name="AutoShape 1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4" name="AutoShape 16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5" name="AutoShape 16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6" name="AutoShape 16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7" name="AutoShape 16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8" name="AutoShape 17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09" name="AutoShape 17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0" name="AutoShape 17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1" name="AutoShape 17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2" name="AutoShape 17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3" name="AutoShape 17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4" name="AutoShape 17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5" name="AutoShape 17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6" name="AutoShape 17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7" name="AutoShape 17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8" name="AutoShape 18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19" name="AutoShape 18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0" name="AutoShape 18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1" name="AutoShape 18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2" name="AutoShape 18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3" name="AutoShape 18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4" name="AutoShape 18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5" name="AutoShape 18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6" name="AutoShape 18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7" name="AutoShape 18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8" name="AutoShape 19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29" name="AutoShape 19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0" name="AutoShape 19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1" name="AutoShape 19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2" name="AutoShape 19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3" name="AutoShape 19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4" name="AutoShape 19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5" name="AutoShape 19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6" name="AutoShape 19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7" name="AutoShape 19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8" name="AutoShape 20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39" name="AutoShape 20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0" name="AutoShape 20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1" name="AutoShape 20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2" name="AutoShape 20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3" name="AutoShape 20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4" name="AutoShape 20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5" name="AutoShape 20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6" name="AutoShape 20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7" name="AutoShape 20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8" name="AutoShape 21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49" name="AutoShape 21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0" name="AutoShape 21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1" name="AutoShape 21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2" name="AutoShape 21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3" name="AutoShape 21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4" name="AutoShape 21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5" name="AutoShape 21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6" name="AutoShape 21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7" name="AutoShape 21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8" name="AutoShape 22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59" name="AutoShape 22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0" name="AutoShape 22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1" name="AutoShape 22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2" name="AutoShape 22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3" name="AutoShape 22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4" name="AutoShape 22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5" name="AutoShape 22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6" name="AutoShape 22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7" name="AutoShape 22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8" name="AutoShape 23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69" name="AutoShape 23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0" name="AutoShape 23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1" name="AutoShape 23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2" name="AutoShape 23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3" name="AutoShape 23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4" name="AutoShape 23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5" name="AutoShape 23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6" name="AutoShape 23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7" name="AutoShape 23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8" name="AutoShape 24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79" name="AutoShape 24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0" name="AutoShape 24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1" name="AutoShape 24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2" name="AutoShape 24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3" name="AutoShape 24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4" name="AutoShape 24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5" name="AutoShape 24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6" name="AutoShape 24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7" name="AutoShape 24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8" name="AutoShape 25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89" name="AutoShape 25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0" name="AutoShape 25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1" name="AutoShape 25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2" name="AutoShape 25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3" name="AutoShape 25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4" name="AutoShape 256"/>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5" name="AutoShape 257"/>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6" name="AutoShape 258"/>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7" name="AutoShape 259"/>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8" name="AutoShape 260"/>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49999" name="AutoShape 261"/>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50000" name="AutoShape 262"/>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50001" name="AutoShape 263"/>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50002" name="AutoShape 264"/>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6</xdr:col>
      <xdr:colOff>361950</xdr:colOff>
      <xdr:row>0</xdr:row>
      <xdr:rowOff>0</xdr:rowOff>
    </xdr:from>
    <xdr:to>
      <xdr:col>10</xdr:col>
      <xdr:colOff>285750</xdr:colOff>
      <xdr:row>0</xdr:row>
      <xdr:rowOff>0</xdr:rowOff>
    </xdr:to>
    <xdr:sp macro="" textlink="">
      <xdr:nvSpPr>
        <xdr:cNvPr id="2750003" name="AutoShape 265"/>
        <xdr:cNvSpPr>
          <a:spLocks noChangeArrowheads="1"/>
        </xdr:cNvSpPr>
      </xdr:nvSpPr>
      <xdr:spPr bwMode="auto">
        <a:xfrm>
          <a:off x="5124450" y="0"/>
          <a:ext cx="3038475" cy="0"/>
        </a:xfrm>
        <a:prstGeom prst="wedgeRoundRectCallout">
          <a:avLst>
            <a:gd name="adj1" fmla="val -58931"/>
            <a:gd name="adj2" fmla="val 81306"/>
            <a:gd name="adj3" fmla="val 16667"/>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3</xdr:col>
      <xdr:colOff>219075</xdr:colOff>
      <xdr:row>12</xdr:row>
      <xdr:rowOff>19050</xdr:rowOff>
    </xdr:from>
    <xdr:to>
      <xdr:col>10</xdr:col>
      <xdr:colOff>47625</xdr:colOff>
      <xdr:row>27</xdr:row>
      <xdr:rowOff>133350</xdr:rowOff>
    </xdr:to>
    <xdr:graphicFrame macro="">
      <xdr:nvGraphicFramePr>
        <xdr:cNvPr id="22709"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190500</xdr:colOff>
      <xdr:row>11</xdr:row>
      <xdr:rowOff>47625</xdr:rowOff>
    </xdr:from>
    <xdr:to>
      <xdr:col>18</xdr:col>
      <xdr:colOff>19050</xdr:colOff>
      <xdr:row>26</xdr:row>
      <xdr:rowOff>161925</xdr:rowOff>
    </xdr:to>
    <xdr:graphicFrame macro="">
      <xdr:nvGraphicFramePr>
        <xdr:cNvPr id="22710"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abSelected="1" topLeftCell="A58" workbookViewId="0">
      <selection activeCell="A63" sqref="A63:I70"/>
    </sheetView>
  </sheetViews>
  <sheetFormatPr defaultRowHeight="13.5"/>
  <cols>
    <col min="1" max="1" width="11.25" customWidth="1"/>
    <col min="2" max="2" width="10.5" customWidth="1"/>
    <col min="3"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6437981</v>
      </c>
      <c r="C5" s="34"/>
      <c r="D5" s="54"/>
      <c r="E5" s="60"/>
      <c r="F5" s="54"/>
      <c r="G5" s="54"/>
      <c r="H5" s="54"/>
      <c r="I5" s="54"/>
      <c r="J5" s="54"/>
      <c r="K5" s="54"/>
      <c r="L5" s="54"/>
      <c r="M5" s="54"/>
    </row>
    <row r="6" spans="1:14">
      <c r="A6" s="5" t="s">
        <v>2</v>
      </c>
      <c r="B6" s="34">
        <v>4019569</v>
      </c>
      <c r="C6" s="34"/>
      <c r="D6" s="54"/>
      <c r="E6" s="61"/>
      <c r="F6" s="54"/>
      <c r="G6" s="54"/>
      <c r="H6" s="54"/>
      <c r="I6" s="54"/>
      <c r="J6" s="54"/>
      <c r="K6" s="54"/>
      <c r="L6" s="54"/>
      <c r="M6" s="54"/>
    </row>
    <row r="7" spans="1:14">
      <c r="A7" s="5" t="s">
        <v>3</v>
      </c>
      <c r="B7" s="34">
        <v>1140776</v>
      </c>
      <c r="C7" s="53"/>
      <c r="D7" s="54"/>
      <c r="E7" s="60"/>
      <c r="F7" s="54"/>
      <c r="G7" s="54"/>
      <c r="H7" s="54"/>
      <c r="I7" s="54"/>
      <c r="J7" s="54"/>
      <c r="K7" s="54"/>
      <c r="L7" s="54"/>
      <c r="M7" s="54"/>
    </row>
    <row r="8" spans="1:14">
      <c r="A8" s="5" t="s">
        <v>4</v>
      </c>
      <c r="B8" s="34">
        <v>797520</v>
      </c>
      <c r="C8" s="34"/>
      <c r="D8" s="54"/>
      <c r="E8" s="60"/>
      <c r="F8" s="54"/>
      <c r="G8" s="54"/>
      <c r="H8" s="54"/>
      <c r="I8" s="54"/>
      <c r="J8" s="54"/>
      <c r="K8" s="54"/>
      <c r="L8" s="54"/>
      <c r="M8" s="54"/>
    </row>
    <row r="9" spans="1:14">
      <c r="A9" s="5" t="s">
        <v>55</v>
      </c>
      <c r="B9" s="34">
        <v>1146195</v>
      </c>
      <c r="C9" s="34"/>
      <c r="D9" s="54"/>
      <c r="E9" s="60"/>
      <c r="F9" s="54"/>
      <c r="G9" s="54"/>
      <c r="H9" s="54"/>
      <c r="I9" s="54"/>
      <c r="J9" s="54"/>
      <c r="K9" s="54"/>
      <c r="L9" s="54"/>
      <c r="M9" s="54"/>
    </row>
    <row r="10" spans="1:14">
      <c r="A10" s="5" t="s">
        <v>6</v>
      </c>
      <c r="B10" s="34">
        <v>54864</v>
      </c>
      <c r="C10" s="34"/>
      <c r="D10" s="54"/>
      <c r="E10" s="60"/>
      <c r="F10" s="54"/>
      <c r="G10" s="54"/>
      <c r="H10" s="54"/>
      <c r="I10" s="54"/>
      <c r="J10" s="54"/>
      <c r="K10" s="54"/>
      <c r="L10" s="54"/>
      <c r="M10" s="54"/>
      <c r="N10" t="s">
        <v>49</v>
      </c>
    </row>
    <row r="11" spans="1:14">
      <c r="A11" s="5" t="s">
        <v>10</v>
      </c>
      <c r="B11" s="45">
        <f>SUM(B5:B10)</f>
        <v>13596905</v>
      </c>
      <c r="C11" s="45">
        <f>SUM(C5:C10)</f>
        <v>0</v>
      </c>
      <c r="D11" s="45">
        <f t="shared" ref="D11:M11" si="0">SUM(D5:D10)</f>
        <v>0</v>
      </c>
      <c r="E11" s="45">
        <f t="shared" si="0"/>
        <v>0</v>
      </c>
      <c r="F11" s="45">
        <f t="shared" si="0"/>
        <v>0</v>
      </c>
      <c r="G11" s="45">
        <f t="shared" si="0"/>
        <v>0</v>
      </c>
      <c r="H11" s="45">
        <f t="shared" si="0"/>
        <v>0</v>
      </c>
      <c r="I11" s="45">
        <f t="shared" si="0"/>
        <v>0</v>
      </c>
      <c r="J11" s="45">
        <f t="shared" si="0"/>
        <v>0</v>
      </c>
      <c r="K11" s="45">
        <f t="shared" si="0"/>
        <v>0</v>
      </c>
      <c r="L11" s="45">
        <f t="shared" si="0"/>
        <v>0</v>
      </c>
      <c r="M11" s="45">
        <f t="shared" si="0"/>
        <v>0</v>
      </c>
      <c r="N11" s="52">
        <f>SUM(B11:M11)</f>
        <v>13596905</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246</v>
      </c>
      <c r="C15" s="45"/>
      <c r="D15" s="45"/>
      <c r="E15" s="45"/>
      <c r="F15" s="45"/>
      <c r="G15" s="45"/>
      <c r="H15" s="45"/>
      <c r="I15" s="45"/>
      <c r="J15" s="45"/>
      <c r="K15" s="45"/>
      <c r="L15" s="45"/>
      <c r="M15" s="5"/>
    </row>
    <row r="16" spans="1:14">
      <c r="A16" s="77" t="s">
        <v>58</v>
      </c>
      <c r="B16" s="85">
        <v>136</v>
      </c>
      <c r="C16" s="78"/>
      <c r="D16" s="79"/>
      <c r="E16" s="78"/>
      <c r="F16" s="78"/>
      <c r="G16" s="78"/>
      <c r="H16" s="78"/>
      <c r="I16" s="78"/>
      <c r="J16" s="78"/>
      <c r="K16" s="78"/>
      <c r="L16" s="78"/>
      <c r="M16" s="5"/>
      <c r="N16" s="53">
        <f>N11/12</f>
        <v>1133075.4166666667</v>
      </c>
    </row>
    <row r="17" spans="1:14">
      <c r="A17" s="76" t="s">
        <v>62</v>
      </c>
      <c r="B17" s="5">
        <v>45</v>
      </c>
      <c r="C17" s="45"/>
      <c r="D17" s="5"/>
      <c r="E17" s="45"/>
      <c r="F17" s="45"/>
      <c r="G17" s="45"/>
      <c r="H17" s="45"/>
      <c r="I17" s="45"/>
      <c r="J17" s="45"/>
      <c r="K17" s="45"/>
      <c r="L17" s="45"/>
      <c r="M17" s="5"/>
      <c r="N17" s="53"/>
    </row>
    <row r="18" spans="1:14">
      <c r="A18" s="77" t="s">
        <v>59</v>
      </c>
      <c r="B18" s="85">
        <v>48</v>
      </c>
      <c r="C18" s="78"/>
      <c r="D18" s="78"/>
      <c r="E18" s="78"/>
      <c r="F18" s="78"/>
      <c r="G18" s="78"/>
      <c r="H18" s="78"/>
      <c r="I18" s="78"/>
      <c r="J18" s="78"/>
      <c r="K18" s="78"/>
      <c r="L18" s="78"/>
      <c r="M18" s="5"/>
    </row>
    <row r="19" spans="1:14">
      <c r="A19" s="76" t="s">
        <v>63</v>
      </c>
      <c r="B19" s="5">
        <v>68</v>
      </c>
      <c r="C19" s="45"/>
      <c r="D19" s="45"/>
      <c r="E19" s="45"/>
      <c r="F19" s="45"/>
      <c r="G19" s="45"/>
      <c r="H19" s="45"/>
      <c r="I19" s="45"/>
      <c r="J19" s="45"/>
      <c r="K19" s="45"/>
      <c r="L19" s="45"/>
      <c r="M19" s="5"/>
    </row>
    <row r="20" spans="1:14">
      <c r="A20" s="77" t="s">
        <v>60</v>
      </c>
      <c r="B20" s="85">
        <v>21</v>
      </c>
      <c r="C20" s="78"/>
      <c r="D20" s="78"/>
      <c r="E20" s="78"/>
      <c r="F20" s="78"/>
      <c r="G20" s="78"/>
      <c r="H20" s="78"/>
      <c r="I20" s="78"/>
      <c r="J20" s="78"/>
      <c r="K20" s="78"/>
      <c r="L20" s="78"/>
      <c r="M20" s="5"/>
      <c r="N20" s="52"/>
    </row>
    <row r="21" spans="1:14">
      <c r="A21" s="76" t="s">
        <v>57</v>
      </c>
      <c r="B21" s="45">
        <f t="shared" ref="B21" si="1">SUM(B15:B20)</f>
        <v>564</v>
      </c>
      <c r="C21" s="45"/>
      <c r="D21" s="45"/>
      <c r="E21" s="45"/>
      <c r="F21" s="45"/>
      <c r="G21" s="45"/>
      <c r="H21" s="45"/>
      <c r="I21" s="45"/>
      <c r="J21" s="45"/>
      <c r="K21" s="45"/>
      <c r="L21" s="45"/>
      <c r="M21" s="5"/>
    </row>
    <row r="22" spans="1:14">
      <c r="A22" s="5" t="s">
        <v>56</v>
      </c>
      <c r="B22" s="80">
        <f t="shared" ref="B22" si="2">(B16+B18+B20)/B21*100</f>
        <v>36.347517730496456</v>
      </c>
      <c r="C22" s="80"/>
      <c r="D22" s="80"/>
      <c r="E22" s="80"/>
      <c r="F22" s="80"/>
      <c r="G22" s="80"/>
      <c r="H22" s="80"/>
      <c r="I22" s="80"/>
      <c r="J22" s="80"/>
      <c r="K22" s="80"/>
      <c r="L22" s="80"/>
      <c r="M22" s="5"/>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69</v>
      </c>
      <c r="C26" s="28">
        <v>37</v>
      </c>
      <c r="D26" s="30">
        <v>52</v>
      </c>
      <c r="E26" s="28">
        <v>65</v>
      </c>
      <c r="F26" s="30">
        <v>0</v>
      </c>
      <c r="G26" s="30">
        <v>44</v>
      </c>
      <c r="H26" s="47">
        <v>39</v>
      </c>
      <c r="I26" s="42">
        <f>SUM(B26:H26)</f>
        <v>306</v>
      </c>
    </row>
    <row r="27" spans="1:14" ht="14.25" thickBot="1">
      <c r="A27" s="9" t="s">
        <v>8</v>
      </c>
      <c r="B27" s="31">
        <v>171</v>
      </c>
      <c r="C27" s="29">
        <v>42</v>
      </c>
      <c r="D27" s="31">
        <v>23</v>
      </c>
      <c r="E27" s="29">
        <v>16</v>
      </c>
      <c r="F27" s="31">
        <v>0</v>
      </c>
      <c r="G27" s="31">
        <v>30</v>
      </c>
      <c r="H27" s="48">
        <v>31</v>
      </c>
      <c r="I27" s="44">
        <f>SUM(B27:H27)</f>
        <v>313</v>
      </c>
    </row>
    <row r="28" spans="1:14" ht="14.25" thickBot="1">
      <c r="A28" s="27"/>
      <c r="B28" s="32">
        <v>8</v>
      </c>
      <c r="C28" s="32">
        <v>9</v>
      </c>
      <c r="D28" s="32">
        <v>10</v>
      </c>
      <c r="E28" s="32">
        <v>11</v>
      </c>
      <c r="F28" s="32">
        <v>12</v>
      </c>
      <c r="G28" s="32">
        <v>13</v>
      </c>
      <c r="H28" s="46">
        <v>14</v>
      </c>
      <c r="I28" s="43" t="s">
        <v>34</v>
      </c>
    </row>
    <row r="29" spans="1:14">
      <c r="A29" s="25" t="s">
        <v>9</v>
      </c>
      <c r="B29" s="30">
        <v>62</v>
      </c>
      <c r="C29" s="30">
        <v>36</v>
      </c>
      <c r="D29" s="30">
        <v>24</v>
      </c>
      <c r="E29" s="30">
        <v>53</v>
      </c>
      <c r="F29" s="30">
        <v>0</v>
      </c>
      <c r="G29" s="82">
        <v>48</v>
      </c>
      <c r="H29" s="47">
        <v>40</v>
      </c>
      <c r="I29" s="42">
        <f>SUM(B29:H29)</f>
        <v>263</v>
      </c>
    </row>
    <row r="30" spans="1:14" ht="14.25" thickBot="1">
      <c r="A30" s="9" t="s">
        <v>8</v>
      </c>
      <c r="B30" s="31">
        <v>157</v>
      </c>
      <c r="C30" s="31">
        <v>41</v>
      </c>
      <c r="D30" s="31">
        <v>54</v>
      </c>
      <c r="E30" s="31">
        <v>20</v>
      </c>
      <c r="F30" s="31">
        <v>0</v>
      </c>
      <c r="G30" s="31">
        <v>31</v>
      </c>
      <c r="H30" s="48">
        <v>48</v>
      </c>
      <c r="I30" s="44">
        <f>SUM(B30:H30)</f>
        <v>351</v>
      </c>
    </row>
    <row r="31" spans="1:14" ht="14.25" thickBot="1">
      <c r="A31" s="27"/>
      <c r="B31" s="32">
        <v>15</v>
      </c>
      <c r="C31" s="32">
        <v>16</v>
      </c>
      <c r="D31" s="32">
        <v>17</v>
      </c>
      <c r="E31" s="32">
        <v>18</v>
      </c>
      <c r="F31" s="33">
        <v>19</v>
      </c>
      <c r="G31" s="32">
        <v>20</v>
      </c>
      <c r="H31" s="49">
        <v>21</v>
      </c>
      <c r="I31" s="43" t="s">
        <v>34</v>
      </c>
    </row>
    <row r="32" spans="1:14">
      <c r="A32" s="25" t="s">
        <v>9</v>
      </c>
      <c r="B32" s="30">
        <v>61</v>
      </c>
      <c r="C32" s="30">
        <v>38</v>
      </c>
      <c r="D32" s="30">
        <v>29</v>
      </c>
      <c r="E32" s="30">
        <v>67</v>
      </c>
      <c r="F32" s="28">
        <v>0</v>
      </c>
      <c r="G32" s="30">
        <v>37</v>
      </c>
      <c r="H32" s="50">
        <v>32</v>
      </c>
      <c r="I32" s="42">
        <f>SUM(B32:H32)</f>
        <v>264</v>
      </c>
    </row>
    <row r="33" spans="1:10" ht="14.25" thickBot="1">
      <c r="A33" s="9" t="s">
        <v>8</v>
      </c>
      <c r="B33" s="31">
        <v>184</v>
      </c>
      <c r="C33" s="31">
        <v>46</v>
      </c>
      <c r="D33" s="62">
        <v>36</v>
      </c>
      <c r="E33" s="31">
        <v>16</v>
      </c>
      <c r="F33" s="29">
        <v>0</v>
      </c>
      <c r="G33" s="31">
        <v>27</v>
      </c>
      <c r="H33" s="51">
        <v>32</v>
      </c>
      <c r="I33" s="44">
        <f>SUM(B33:H33)</f>
        <v>341</v>
      </c>
    </row>
    <row r="34" spans="1:10" ht="14.25" thickBot="1">
      <c r="A34" s="27"/>
      <c r="B34" s="32">
        <v>22</v>
      </c>
      <c r="C34" s="32">
        <v>23</v>
      </c>
      <c r="D34" s="32">
        <v>24</v>
      </c>
      <c r="E34" s="32">
        <v>25</v>
      </c>
      <c r="F34" s="33">
        <v>26</v>
      </c>
      <c r="G34" s="32">
        <v>27</v>
      </c>
      <c r="H34" s="49">
        <v>28</v>
      </c>
      <c r="I34" s="43" t="s">
        <v>34</v>
      </c>
    </row>
    <row r="35" spans="1:10">
      <c r="A35" s="25" t="s">
        <v>9</v>
      </c>
      <c r="B35" s="30">
        <v>56</v>
      </c>
      <c r="C35" s="30">
        <v>23</v>
      </c>
      <c r="D35" s="30">
        <v>18</v>
      </c>
      <c r="E35" s="30">
        <v>38</v>
      </c>
      <c r="F35" s="28">
        <v>0</v>
      </c>
      <c r="G35" s="30">
        <v>55</v>
      </c>
      <c r="H35" s="50">
        <v>36</v>
      </c>
      <c r="I35" s="42">
        <f>SUM(B35:H35)</f>
        <v>226</v>
      </c>
    </row>
    <row r="36" spans="1:10" ht="14.25" thickBot="1">
      <c r="A36" s="9" t="s">
        <v>8</v>
      </c>
      <c r="B36" s="31">
        <v>172</v>
      </c>
      <c r="C36" s="31">
        <v>57</v>
      </c>
      <c r="D36" s="31">
        <v>26</v>
      </c>
      <c r="E36" s="31">
        <v>19</v>
      </c>
      <c r="F36" s="28">
        <v>0</v>
      </c>
      <c r="G36" s="30">
        <v>28</v>
      </c>
      <c r="H36" s="50">
        <v>38</v>
      </c>
      <c r="I36" s="44">
        <f>SUM(B36:H36)</f>
        <v>340</v>
      </c>
    </row>
    <row r="37" spans="1:10" ht="14.25" thickBot="1">
      <c r="A37" s="27"/>
      <c r="B37" s="32">
        <v>29</v>
      </c>
      <c r="C37" s="32">
        <v>30</v>
      </c>
      <c r="D37" s="32"/>
      <c r="E37" s="56"/>
      <c r="F37" s="57"/>
      <c r="G37" s="57"/>
      <c r="H37" s="58"/>
      <c r="I37" s="43" t="s">
        <v>34</v>
      </c>
    </row>
    <row r="38" spans="1:10">
      <c r="A38" s="25" t="s">
        <v>9</v>
      </c>
      <c r="B38" s="1">
        <v>67</v>
      </c>
      <c r="C38" s="1">
        <v>36</v>
      </c>
      <c r="D38" s="1"/>
      <c r="E38" s="21"/>
      <c r="F38" s="2"/>
      <c r="G38" s="2"/>
      <c r="H38" s="10"/>
      <c r="I38" s="42">
        <f>SUM(B38,C38,D38)</f>
        <v>103</v>
      </c>
    </row>
    <row r="39" spans="1:10" ht="14.25" thickBot="1">
      <c r="A39" s="9" t="s">
        <v>8</v>
      </c>
      <c r="B39" s="4">
        <v>169</v>
      </c>
      <c r="C39" s="4">
        <v>34</v>
      </c>
      <c r="D39" s="4"/>
      <c r="E39" s="22"/>
      <c r="F39" s="11"/>
      <c r="G39" s="2"/>
      <c r="H39" s="10"/>
      <c r="I39" s="41">
        <f>SUM(B39,C39,D39)</f>
        <v>203</v>
      </c>
    </row>
    <row r="40" spans="1:10">
      <c r="G40" s="35" t="s">
        <v>10</v>
      </c>
      <c r="H40" s="36" t="s">
        <v>9</v>
      </c>
      <c r="I40" s="38">
        <f>SUM(I26,I29,I32,I35,I38)</f>
        <v>1162</v>
      </c>
      <c r="J40" s="63">
        <f>I40/26</f>
        <v>44.692307692307693</v>
      </c>
    </row>
    <row r="41" spans="1:10" ht="14.25" thickBot="1">
      <c r="A41" s="12" t="s">
        <v>66</v>
      </c>
      <c r="G41" s="40"/>
      <c r="H41" s="37" t="s">
        <v>8</v>
      </c>
      <c r="I41" s="39">
        <f>SUM(I27,I30,I33,I36,I39)</f>
        <v>1548</v>
      </c>
      <c r="J41" s="63">
        <f>I41/30</f>
        <v>51.6</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23" t="s">
        <v>28</v>
      </c>
      <c r="B50" s="5">
        <v>0</v>
      </c>
      <c r="C50" s="5">
        <v>0</v>
      </c>
      <c r="D50" s="5">
        <v>1</v>
      </c>
      <c r="E50" s="5">
        <v>1</v>
      </c>
      <c r="F50" s="5">
        <v>0</v>
      </c>
      <c r="G50" s="98"/>
      <c r="H50" s="98"/>
      <c r="I50" s="99"/>
    </row>
    <row r="51" spans="1:9">
      <c r="A51" s="23" t="s">
        <v>115</v>
      </c>
      <c r="B51" s="5">
        <v>0</v>
      </c>
      <c r="C51" s="5">
        <v>0</v>
      </c>
      <c r="D51" s="5">
        <v>0</v>
      </c>
      <c r="E51" s="5">
        <v>0</v>
      </c>
      <c r="F51" s="5">
        <v>0</v>
      </c>
      <c r="G51" s="121"/>
      <c r="H51" s="122"/>
      <c r="I51" s="123"/>
    </row>
    <row r="53" spans="1:9" ht="14.25" thickBot="1">
      <c r="A53" t="s">
        <v>29</v>
      </c>
    </row>
    <row r="54" spans="1:9" ht="26.25" customHeight="1">
      <c r="A54" s="24" t="s">
        <v>28</v>
      </c>
      <c r="B54" s="112" t="s">
        <v>106</v>
      </c>
      <c r="C54" s="112"/>
      <c r="D54" s="112"/>
      <c r="E54" s="112"/>
      <c r="F54" s="112"/>
      <c r="G54" s="113"/>
      <c r="H54" s="113"/>
      <c r="I54" s="114"/>
    </row>
    <row r="55" spans="1:9" ht="26.25" customHeight="1" thickBot="1">
      <c r="A55" s="9" t="s">
        <v>115</v>
      </c>
      <c r="B55" s="124" t="s">
        <v>36</v>
      </c>
      <c r="C55" s="125"/>
      <c r="D55" s="125"/>
      <c r="E55" s="125"/>
      <c r="F55" s="125"/>
      <c r="G55" s="125"/>
      <c r="H55" s="125"/>
      <c r="I55" s="126"/>
    </row>
    <row r="57" spans="1:9" ht="14.25" thickBot="1">
      <c r="A57" t="s">
        <v>30</v>
      </c>
    </row>
    <row r="58" spans="1:9" ht="22.5" customHeight="1">
      <c r="A58" s="24" t="s">
        <v>32</v>
      </c>
      <c r="B58" s="115" t="s">
        <v>36</v>
      </c>
      <c r="C58" s="116"/>
      <c r="D58" s="116"/>
      <c r="E58" s="116"/>
      <c r="F58" s="116"/>
      <c r="G58" s="116"/>
      <c r="H58" s="116"/>
      <c r="I58" s="117"/>
    </row>
    <row r="59" spans="1:9" ht="22.5" customHeight="1">
      <c r="A59" s="8" t="s">
        <v>31</v>
      </c>
      <c r="B59" s="118" t="s">
        <v>36</v>
      </c>
      <c r="C59" s="118"/>
      <c r="D59" s="118"/>
      <c r="E59" s="118"/>
      <c r="F59" s="118"/>
      <c r="G59" s="119"/>
      <c r="H59" s="119"/>
      <c r="I59" s="120"/>
    </row>
    <row r="60" spans="1:9" ht="22.5" customHeight="1" thickBot="1">
      <c r="A60" s="9" t="s">
        <v>7</v>
      </c>
      <c r="B60" s="100" t="s">
        <v>36</v>
      </c>
      <c r="C60" s="100"/>
      <c r="D60" s="100"/>
      <c r="E60" s="100"/>
      <c r="F60" s="100"/>
      <c r="G60" s="101"/>
      <c r="H60" s="101"/>
      <c r="I60" s="102"/>
    </row>
    <row r="62" spans="1:9" ht="14.25" thickBot="1">
      <c r="A62" s="12" t="s">
        <v>33</v>
      </c>
    </row>
    <row r="63" spans="1:9">
      <c r="A63" s="103" t="s">
        <v>116</v>
      </c>
      <c r="B63" s="104"/>
      <c r="C63" s="104"/>
      <c r="D63" s="104"/>
      <c r="E63" s="104"/>
      <c r="F63" s="104"/>
      <c r="G63" s="104"/>
      <c r="H63" s="104"/>
      <c r="I63" s="105"/>
    </row>
    <row r="64" spans="1:9">
      <c r="A64" s="106"/>
      <c r="B64" s="107"/>
      <c r="C64" s="107"/>
      <c r="D64" s="107"/>
      <c r="E64" s="107"/>
      <c r="F64" s="107"/>
      <c r="G64" s="107"/>
      <c r="H64" s="107"/>
      <c r="I64" s="108"/>
    </row>
    <row r="65" spans="1:9">
      <c r="A65" s="106"/>
      <c r="B65" s="107"/>
      <c r="C65" s="107"/>
      <c r="D65" s="107"/>
      <c r="E65" s="107"/>
      <c r="F65" s="107"/>
      <c r="G65" s="107"/>
      <c r="H65" s="107"/>
      <c r="I65" s="108"/>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ht="14.25" thickBot="1">
      <c r="A70" s="109"/>
      <c r="B70" s="110"/>
      <c r="C70" s="110"/>
      <c r="D70" s="110"/>
      <c r="E70" s="110"/>
      <c r="F70" s="110"/>
      <c r="G70" s="110"/>
      <c r="H70" s="110"/>
      <c r="I70" s="111"/>
    </row>
  </sheetData>
  <mergeCells count="10">
    <mergeCell ref="C1:F2"/>
    <mergeCell ref="G49:I49"/>
    <mergeCell ref="G50:I50"/>
    <mergeCell ref="B60:I60"/>
    <mergeCell ref="A63:I70"/>
    <mergeCell ref="B54:I54"/>
    <mergeCell ref="B58:I58"/>
    <mergeCell ref="B59:I59"/>
    <mergeCell ref="G51:I51"/>
    <mergeCell ref="B55:I55"/>
  </mergeCells>
  <phoneticPr fontId="2"/>
  <pageMargins left="0.78740157480314965" right="0.78740157480314965" top="0.39370078740157483" bottom="0.39370078740157483" header="0.51181102362204722" footer="0.51181102362204722"/>
  <pageSetup paperSize="9" orientation="landscape" verticalDpi="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opLeftCell="A22" workbookViewId="0">
      <selection activeCell="J27" sqref="J27"/>
    </sheetView>
  </sheetViews>
  <sheetFormatPr defaultRowHeight="13.5"/>
  <cols>
    <col min="1" max="1" width="11.25" customWidth="1"/>
    <col min="2" max="2" width="10.5" customWidth="1"/>
    <col min="3" max="3" width="10" customWidth="1"/>
    <col min="4"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c r="E5" s="60"/>
      <c r="F5" s="54"/>
      <c r="G5" s="54"/>
      <c r="H5" s="54"/>
      <c r="I5" s="54"/>
      <c r="J5" s="54"/>
      <c r="K5" s="54"/>
      <c r="L5" s="54"/>
      <c r="M5" s="54"/>
    </row>
    <row r="6" spans="1:14">
      <c r="A6" s="5" t="s">
        <v>2</v>
      </c>
      <c r="B6" s="34">
        <v>3178252</v>
      </c>
      <c r="C6" s="34">
        <v>2497172</v>
      </c>
      <c r="D6" s="54"/>
      <c r="E6" s="61"/>
      <c r="F6" s="54"/>
      <c r="G6" s="54"/>
      <c r="H6" s="54"/>
      <c r="I6" s="54"/>
      <c r="J6" s="54"/>
      <c r="K6" s="54"/>
      <c r="L6" s="54"/>
      <c r="M6" s="54"/>
    </row>
    <row r="7" spans="1:14">
      <c r="A7" s="5" t="s">
        <v>3</v>
      </c>
      <c r="B7" s="34">
        <v>517511</v>
      </c>
      <c r="C7" s="53">
        <v>530140</v>
      </c>
      <c r="D7" s="54"/>
      <c r="E7" s="60"/>
      <c r="F7" s="54"/>
      <c r="G7" s="54"/>
      <c r="H7" s="54"/>
      <c r="I7" s="54"/>
      <c r="J7" s="54"/>
      <c r="K7" s="54"/>
      <c r="L7" s="54"/>
      <c r="M7" s="54"/>
    </row>
    <row r="8" spans="1:14">
      <c r="A8" s="5" t="s">
        <v>4</v>
      </c>
      <c r="B8" s="34">
        <v>786915</v>
      </c>
      <c r="C8" s="34">
        <v>749569</v>
      </c>
      <c r="D8" s="54"/>
      <c r="E8" s="60"/>
      <c r="F8" s="54"/>
      <c r="G8" s="54"/>
      <c r="H8" s="54"/>
      <c r="I8" s="54"/>
      <c r="J8" s="54"/>
      <c r="K8" s="54"/>
      <c r="L8" s="54"/>
      <c r="M8" s="54"/>
    </row>
    <row r="9" spans="1:14">
      <c r="A9" s="5" t="s">
        <v>55</v>
      </c>
      <c r="B9" s="34">
        <v>1026340</v>
      </c>
      <c r="C9" s="34">
        <v>1072986</v>
      </c>
      <c r="D9" s="54"/>
      <c r="E9" s="60"/>
      <c r="F9" s="54"/>
      <c r="G9" s="54"/>
      <c r="H9" s="54"/>
      <c r="I9" s="54"/>
      <c r="J9" s="54"/>
      <c r="K9" s="54"/>
      <c r="L9" s="54"/>
      <c r="M9" s="54"/>
    </row>
    <row r="10" spans="1:14">
      <c r="A10" s="5" t="s">
        <v>6</v>
      </c>
      <c r="B10" s="34">
        <v>49086</v>
      </c>
      <c r="C10" s="34">
        <v>85266</v>
      </c>
      <c r="D10" s="54"/>
      <c r="E10" s="60"/>
      <c r="F10" s="54"/>
      <c r="G10" s="54"/>
      <c r="H10" s="54"/>
      <c r="I10" s="54"/>
      <c r="J10" s="54"/>
      <c r="K10" s="54"/>
      <c r="L10" s="54"/>
      <c r="M10" s="54"/>
      <c r="N10" t="s">
        <v>49</v>
      </c>
    </row>
    <row r="11" spans="1:14">
      <c r="A11" s="5" t="s">
        <v>10</v>
      </c>
      <c r="B11" s="45">
        <f>SUM(B5:B10)</f>
        <v>12003740</v>
      </c>
      <c r="C11" s="45">
        <f>SUM(C5:C10)</f>
        <v>10059573</v>
      </c>
      <c r="D11" s="45">
        <f t="shared" ref="D11:M11" si="0">SUM(D5:D10)</f>
        <v>0</v>
      </c>
      <c r="E11" s="45">
        <f t="shared" si="0"/>
        <v>0</v>
      </c>
      <c r="F11" s="45">
        <f t="shared" si="0"/>
        <v>0</v>
      </c>
      <c r="G11" s="45">
        <f t="shared" si="0"/>
        <v>0</v>
      </c>
      <c r="H11" s="45">
        <f t="shared" si="0"/>
        <v>0</v>
      </c>
      <c r="I11" s="45">
        <f t="shared" si="0"/>
        <v>0</v>
      </c>
      <c r="J11" s="45">
        <f t="shared" si="0"/>
        <v>0</v>
      </c>
      <c r="K11" s="45">
        <f t="shared" si="0"/>
        <v>0</v>
      </c>
      <c r="L11" s="45">
        <f t="shared" si="0"/>
        <v>0</v>
      </c>
      <c r="M11" s="45">
        <f t="shared" si="0"/>
        <v>0</v>
      </c>
      <c r="N11" s="52">
        <f>SUM(B11:M11)</f>
        <v>22063313</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c r="E15" s="45"/>
      <c r="F15" s="45"/>
      <c r="G15" s="45"/>
      <c r="H15" s="45"/>
      <c r="I15" s="45"/>
      <c r="J15" s="45"/>
      <c r="K15" s="45"/>
      <c r="L15" s="45"/>
      <c r="M15" s="5"/>
    </row>
    <row r="16" spans="1:14">
      <c r="A16" s="77" t="s">
        <v>58</v>
      </c>
      <c r="B16" s="79">
        <v>132</v>
      </c>
      <c r="C16" s="78">
        <v>132</v>
      </c>
      <c r="D16" s="79"/>
      <c r="E16" s="78"/>
      <c r="F16" s="78"/>
      <c r="G16" s="78"/>
      <c r="H16" s="78"/>
      <c r="I16" s="78"/>
      <c r="J16" s="78"/>
      <c r="K16" s="78"/>
      <c r="L16" s="78"/>
      <c r="M16" s="5"/>
      <c r="N16" s="53">
        <f>N11/12</f>
        <v>1838609.4166666667</v>
      </c>
    </row>
    <row r="17" spans="1:14">
      <c r="A17" s="76" t="s">
        <v>62</v>
      </c>
      <c r="B17" s="5">
        <v>39</v>
      </c>
      <c r="C17" s="45">
        <v>39</v>
      </c>
      <c r="D17" s="5"/>
      <c r="E17" s="45"/>
      <c r="F17" s="45"/>
      <c r="G17" s="45"/>
      <c r="H17" s="45"/>
      <c r="I17" s="45"/>
      <c r="J17" s="45"/>
      <c r="K17" s="45"/>
      <c r="L17" s="45"/>
      <c r="M17" s="5"/>
      <c r="N17" s="53"/>
    </row>
    <row r="18" spans="1:14">
      <c r="A18" s="77" t="s">
        <v>59</v>
      </c>
      <c r="B18" s="79">
        <v>48</v>
      </c>
      <c r="C18" s="78">
        <v>48</v>
      </c>
      <c r="D18" s="78"/>
      <c r="E18" s="78"/>
      <c r="F18" s="78"/>
      <c r="G18" s="78"/>
      <c r="H18" s="78"/>
      <c r="I18" s="78"/>
      <c r="J18" s="78"/>
      <c r="K18" s="78"/>
      <c r="L18" s="78"/>
      <c r="M18" s="5"/>
    </row>
    <row r="19" spans="1:14">
      <c r="A19" s="76" t="s">
        <v>63</v>
      </c>
      <c r="B19" s="5">
        <v>67</v>
      </c>
      <c r="C19" s="45">
        <v>67</v>
      </c>
      <c r="D19" s="45"/>
      <c r="E19" s="45"/>
      <c r="F19" s="45"/>
      <c r="G19" s="45"/>
      <c r="H19" s="45"/>
      <c r="I19" s="45"/>
      <c r="J19" s="45"/>
      <c r="K19" s="45"/>
      <c r="L19" s="45"/>
      <c r="M19" s="5"/>
    </row>
    <row r="20" spans="1:14">
      <c r="A20" s="77" t="s">
        <v>60</v>
      </c>
      <c r="B20" s="79">
        <v>20</v>
      </c>
      <c r="C20" s="78">
        <v>20</v>
      </c>
      <c r="D20" s="78"/>
      <c r="E20" s="78"/>
      <c r="F20" s="78"/>
      <c r="G20" s="78"/>
      <c r="H20" s="78"/>
      <c r="I20" s="78"/>
      <c r="J20" s="78"/>
      <c r="K20" s="78"/>
      <c r="L20" s="78"/>
      <c r="M20" s="5"/>
      <c r="N20" s="52"/>
    </row>
    <row r="21" spans="1:14">
      <c r="A21" s="76" t="s">
        <v>57</v>
      </c>
      <c r="B21" s="45">
        <f>SUM(B15:B20)</f>
        <v>536</v>
      </c>
      <c r="C21" s="45">
        <f>SUM(C15:C20)</f>
        <v>537</v>
      </c>
      <c r="D21" s="45">
        <f t="shared" ref="D21:M21" si="1">SUM(D15:D20)</f>
        <v>0</v>
      </c>
      <c r="E21" s="45">
        <f t="shared" si="1"/>
        <v>0</v>
      </c>
      <c r="F21" s="45">
        <f t="shared" si="1"/>
        <v>0</v>
      </c>
      <c r="G21" s="45">
        <f t="shared" si="1"/>
        <v>0</v>
      </c>
      <c r="H21" s="45">
        <f t="shared" si="1"/>
        <v>0</v>
      </c>
      <c r="I21" s="45">
        <f t="shared" si="1"/>
        <v>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t="e">
        <f t="shared" ref="D22:M22" si="2">(D16+D18+D20)/D21*100</f>
        <v>#DIV/0!</v>
      </c>
      <c r="E22" s="80" t="e">
        <f t="shared" si="2"/>
        <v>#DIV/0!</v>
      </c>
      <c r="F22" s="80" t="e">
        <f t="shared" si="2"/>
        <v>#DIV/0!</v>
      </c>
      <c r="G22" s="80" t="e">
        <f t="shared" si="2"/>
        <v>#DIV/0!</v>
      </c>
      <c r="H22" s="80" t="e">
        <f t="shared" si="2"/>
        <v>#DIV/0!</v>
      </c>
      <c r="I22" s="80" t="e">
        <f t="shared" si="2"/>
        <v>#DIV/0!</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38</v>
      </c>
      <c r="C26" s="28">
        <v>53</v>
      </c>
      <c r="D26" s="30">
        <v>61</v>
      </c>
      <c r="E26" s="28">
        <v>0</v>
      </c>
      <c r="F26" s="30">
        <v>24</v>
      </c>
      <c r="G26" s="30">
        <v>25</v>
      </c>
      <c r="H26" s="47">
        <v>61</v>
      </c>
      <c r="I26" s="42">
        <f>SUM(B26:H26)</f>
        <v>262</v>
      </c>
    </row>
    <row r="27" spans="1:14" ht="14.25" thickBot="1">
      <c r="A27" s="9" t="s">
        <v>37</v>
      </c>
      <c r="B27" s="31">
        <v>165</v>
      </c>
      <c r="C27" s="29">
        <v>164</v>
      </c>
      <c r="D27" s="31">
        <v>164</v>
      </c>
      <c r="E27" s="29">
        <v>164</v>
      </c>
      <c r="F27" s="31">
        <v>165</v>
      </c>
      <c r="G27" s="31">
        <v>165</v>
      </c>
      <c r="H27" s="48">
        <v>166</v>
      </c>
      <c r="I27" s="44">
        <f>SUM(B27:H27)</f>
        <v>1153</v>
      </c>
    </row>
    <row r="28" spans="1:14" ht="14.25" thickBot="1">
      <c r="A28" s="27"/>
      <c r="B28" s="32">
        <v>8</v>
      </c>
      <c r="C28" s="32">
        <v>9</v>
      </c>
      <c r="D28" s="32">
        <v>10</v>
      </c>
      <c r="E28" s="32">
        <v>11</v>
      </c>
      <c r="F28" s="32">
        <v>12</v>
      </c>
      <c r="G28" s="32">
        <v>13</v>
      </c>
      <c r="H28" s="46">
        <v>14</v>
      </c>
      <c r="I28" s="43" t="s">
        <v>34</v>
      </c>
    </row>
    <row r="29" spans="1:14">
      <c r="A29" s="25" t="s">
        <v>9</v>
      </c>
      <c r="B29" s="30">
        <v>37</v>
      </c>
      <c r="C29" s="30">
        <v>17</v>
      </c>
      <c r="D29" s="30">
        <v>51</v>
      </c>
      <c r="E29" s="30">
        <v>0</v>
      </c>
      <c r="F29" s="30">
        <v>26</v>
      </c>
      <c r="G29" s="82">
        <v>43</v>
      </c>
      <c r="H29" s="47">
        <v>74</v>
      </c>
      <c r="I29" s="42">
        <f>SUM(B29:H29)</f>
        <v>248</v>
      </c>
    </row>
    <row r="30" spans="1:14" ht="14.25" thickBot="1">
      <c r="A30" s="9" t="s">
        <v>37</v>
      </c>
      <c r="B30" s="31">
        <v>164</v>
      </c>
      <c r="C30" s="31">
        <v>163</v>
      </c>
      <c r="D30" s="31">
        <v>162</v>
      </c>
      <c r="E30" s="31">
        <v>162</v>
      </c>
      <c r="F30" s="31">
        <v>162</v>
      </c>
      <c r="G30" s="31">
        <v>164</v>
      </c>
      <c r="H30" s="48">
        <v>163</v>
      </c>
      <c r="I30" s="44">
        <f>SUM(B30:H30)</f>
        <v>1140</v>
      </c>
    </row>
    <row r="31" spans="1:14" ht="14.25" thickBot="1">
      <c r="A31" s="27"/>
      <c r="B31" s="32">
        <v>15</v>
      </c>
      <c r="C31" s="32">
        <v>16</v>
      </c>
      <c r="D31" s="32">
        <v>17</v>
      </c>
      <c r="E31" s="32">
        <v>18</v>
      </c>
      <c r="F31" s="33">
        <v>19</v>
      </c>
      <c r="G31" s="32">
        <v>20</v>
      </c>
      <c r="H31" s="49">
        <v>21</v>
      </c>
      <c r="I31" s="43" t="s">
        <v>34</v>
      </c>
    </row>
    <row r="32" spans="1:14">
      <c r="A32" s="25" t="s">
        <v>9</v>
      </c>
      <c r="B32" s="30">
        <v>48</v>
      </c>
      <c r="C32" s="30">
        <v>53</v>
      </c>
      <c r="D32" s="30">
        <v>61</v>
      </c>
      <c r="E32" s="30">
        <v>0</v>
      </c>
      <c r="F32" s="28">
        <v>33</v>
      </c>
      <c r="G32" s="30">
        <v>31</v>
      </c>
      <c r="H32" s="50">
        <v>60</v>
      </c>
      <c r="I32" s="42">
        <f>SUM(B32:H32)</f>
        <v>286</v>
      </c>
    </row>
    <row r="33" spans="1:10" ht="14.25" thickBot="1">
      <c r="A33" s="9" t="s">
        <v>37</v>
      </c>
      <c r="B33" s="31">
        <v>163</v>
      </c>
      <c r="C33" s="31">
        <v>162</v>
      </c>
      <c r="D33" s="62">
        <v>162</v>
      </c>
      <c r="E33" s="31">
        <v>162</v>
      </c>
      <c r="F33" s="29">
        <v>162</v>
      </c>
      <c r="G33" s="31">
        <v>162</v>
      </c>
      <c r="H33" s="51">
        <v>167</v>
      </c>
      <c r="I33" s="44">
        <f>SUM(B33:H33)</f>
        <v>1140</v>
      </c>
    </row>
    <row r="34" spans="1:10" ht="14.25" thickBot="1">
      <c r="A34" s="27"/>
      <c r="B34" s="32">
        <v>22</v>
      </c>
      <c r="C34" s="32">
        <v>23</v>
      </c>
      <c r="D34" s="32">
        <v>24</v>
      </c>
      <c r="E34" s="32">
        <v>25</v>
      </c>
      <c r="F34" s="33">
        <v>26</v>
      </c>
      <c r="G34" s="32">
        <v>27</v>
      </c>
      <c r="H34" s="49">
        <v>28</v>
      </c>
      <c r="I34" s="43" t="s">
        <v>34</v>
      </c>
    </row>
    <row r="35" spans="1:10">
      <c r="A35" s="25" t="s">
        <v>9</v>
      </c>
      <c r="B35" s="30">
        <v>22</v>
      </c>
      <c r="C35" s="30">
        <v>19</v>
      </c>
      <c r="D35" s="30">
        <v>53</v>
      </c>
      <c r="E35" s="30">
        <v>0</v>
      </c>
      <c r="F35" s="28">
        <v>42</v>
      </c>
      <c r="G35" s="30">
        <v>38</v>
      </c>
      <c r="H35" s="50">
        <v>68</v>
      </c>
      <c r="I35" s="42">
        <f>SUM(B35:H35)</f>
        <v>242</v>
      </c>
    </row>
    <row r="36" spans="1:10" ht="14.25" thickBot="1">
      <c r="A36" s="9" t="s">
        <v>37</v>
      </c>
      <c r="B36" s="31">
        <v>167</v>
      </c>
      <c r="C36" s="31">
        <v>166</v>
      </c>
      <c r="D36" s="31">
        <v>166</v>
      </c>
      <c r="E36" s="31">
        <v>166</v>
      </c>
      <c r="F36" s="28">
        <v>166</v>
      </c>
      <c r="G36" s="30">
        <v>168</v>
      </c>
      <c r="H36" s="50">
        <v>167</v>
      </c>
      <c r="I36" s="44">
        <f>SUM(B36:H36)</f>
        <v>1166</v>
      </c>
    </row>
    <row r="37" spans="1:10" ht="14.25" thickBot="1">
      <c r="A37" s="27"/>
      <c r="B37" s="32">
        <v>29</v>
      </c>
      <c r="C37" s="32">
        <v>30</v>
      </c>
      <c r="D37" s="32">
        <v>31</v>
      </c>
      <c r="E37" s="56"/>
      <c r="F37" s="57"/>
      <c r="G37" s="57"/>
      <c r="H37" s="58"/>
      <c r="I37" s="43" t="s">
        <v>34</v>
      </c>
    </row>
    <row r="38" spans="1:10">
      <c r="A38" s="25" t="s">
        <v>9</v>
      </c>
      <c r="B38" s="1">
        <v>41</v>
      </c>
      <c r="C38" s="1">
        <v>56</v>
      </c>
      <c r="D38" s="1">
        <v>57</v>
      </c>
      <c r="E38" s="21"/>
      <c r="F38" s="2"/>
      <c r="G38" s="2"/>
      <c r="H38" s="10"/>
      <c r="I38" s="42">
        <f>SUM(B38,C38,D38)</f>
        <v>154</v>
      </c>
    </row>
    <row r="39" spans="1:10" ht="14.25" thickBot="1">
      <c r="A39" s="9" t="s">
        <v>37</v>
      </c>
      <c r="B39" s="4">
        <v>167</v>
      </c>
      <c r="C39" s="4">
        <v>166</v>
      </c>
      <c r="D39" s="4">
        <v>167</v>
      </c>
      <c r="E39" s="22"/>
      <c r="F39" s="11"/>
      <c r="G39" s="2"/>
      <c r="H39" s="10"/>
      <c r="I39" s="41">
        <f>SUM(B39,C39,D39)</f>
        <v>500</v>
      </c>
    </row>
    <row r="40" spans="1:10">
      <c r="G40" s="35" t="s">
        <v>10</v>
      </c>
      <c r="H40" s="36" t="s">
        <v>9</v>
      </c>
      <c r="I40" s="38">
        <f>SUM(I26,I29,I32,I35,I38)</f>
        <v>1192</v>
      </c>
      <c r="J40" s="63">
        <f>I40/26</f>
        <v>45.846153846153847</v>
      </c>
    </row>
    <row r="41" spans="1:10" ht="14.25" thickBot="1">
      <c r="A41" s="12" t="s">
        <v>66</v>
      </c>
      <c r="G41" s="40"/>
      <c r="H41" s="37" t="s">
        <v>8</v>
      </c>
      <c r="I41" s="39">
        <f>SUM(I27,I30,I33,I36,I39)</f>
        <v>5099</v>
      </c>
      <c r="J41" s="63">
        <f>I41/30</f>
        <v>169.96666666666667</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0</v>
      </c>
      <c r="F50" s="5">
        <v>0</v>
      </c>
      <c r="G50" s="98"/>
      <c r="H50" s="98"/>
      <c r="I50" s="99"/>
    </row>
    <row r="51" spans="1:9">
      <c r="A51" s="8" t="s">
        <v>70</v>
      </c>
      <c r="B51" s="5">
        <v>0</v>
      </c>
      <c r="C51" s="5">
        <v>0</v>
      </c>
      <c r="D51" s="5">
        <v>0</v>
      </c>
      <c r="E51" s="5">
        <v>0</v>
      </c>
      <c r="F51" s="5">
        <v>0</v>
      </c>
      <c r="G51" s="121"/>
      <c r="H51" s="122"/>
      <c r="I51" s="123"/>
    </row>
    <row r="53" spans="1:9" ht="14.25" thickBot="1">
      <c r="A53" t="s">
        <v>29</v>
      </c>
    </row>
    <row r="54" spans="1:9" ht="26.25" customHeight="1">
      <c r="A54" s="24" t="s">
        <v>28</v>
      </c>
      <c r="B54" s="115" t="s">
        <v>69</v>
      </c>
      <c r="C54" s="127"/>
      <c r="D54" s="127"/>
      <c r="E54" s="127"/>
      <c r="F54" s="127"/>
      <c r="G54" s="116"/>
      <c r="H54" s="116"/>
      <c r="I54" s="117"/>
    </row>
    <row r="55" spans="1:9" ht="26.25" customHeight="1" thickBot="1">
      <c r="A55" s="9" t="s">
        <v>70</v>
      </c>
      <c r="B55" s="128" t="s">
        <v>71</v>
      </c>
      <c r="C55" s="129"/>
      <c r="D55" s="129"/>
      <c r="E55" s="129"/>
      <c r="F55" s="129"/>
      <c r="G55" s="129"/>
      <c r="H55" s="129"/>
      <c r="I55" s="130"/>
    </row>
    <row r="57" spans="1:9" ht="14.25" thickBot="1">
      <c r="A57" t="s">
        <v>30</v>
      </c>
    </row>
    <row r="58" spans="1:9" ht="22.5" customHeight="1">
      <c r="A58" s="24" t="s">
        <v>32</v>
      </c>
      <c r="B58" s="115" t="s">
        <v>36</v>
      </c>
      <c r="C58" s="116"/>
      <c r="D58" s="116"/>
      <c r="E58" s="116"/>
      <c r="F58" s="116"/>
      <c r="G58" s="116"/>
      <c r="H58" s="116"/>
      <c r="I58" s="117"/>
    </row>
    <row r="59" spans="1:9" ht="22.5" customHeight="1">
      <c r="A59" s="8" t="s">
        <v>31</v>
      </c>
      <c r="B59" s="118" t="s">
        <v>36</v>
      </c>
      <c r="C59" s="118"/>
      <c r="D59" s="118"/>
      <c r="E59" s="118"/>
      <c r="F59" s="118"/>
      <c r="G59" s="119"/>
      <c r="H59" s="119"/>
      <c r="I59" s="120"/>
    </row>
    <row r="60" spans="1:9" ht="22.5" customHeight="1" thickBot="1">
      <c r="A60" s="9" t="s">
        <v>7</v>
      </c>
      <c r="B60" s="100" t="s">
        <v>36</v>
      </c>
      <c r="C60" s="100"/>
      <c r="D60" s="100"/>
      <c r="E60" s="100"/>
      <c r="F60" s="100"/>
      <c r="G60" s="101"/>
      <c r="H60" s="101"/>
      <c r="I60" s="102"/>
    </row>
    <row r="62" spans="1:9" ht="14.25" thickBot="1">
      <c r="A62" s="12" t="s">
        <v>33</v>
      </c>
    </row>
    <row r="63" spans="1:9">
      <c r="A63" s="103" t="s">
        <v>72</v>
      </c>
      <c r="B63" s="104"/>
      <c r="C63" s="104"/>
      <c r="D63" s="104"/>
      <c r="E63" s="104"/>
      <c r="F63" s="104"/>
      <c r="G63" s="104"/>
      <c r="H63" s="104"/>
      <c r="I63" s="105"/>
    </row>
    <row r="64" spans="1:9">
      <c r="A64" s="106"/>
      <c r="B64" s="107"/>
      <c r="C64" s="107"/>
      <c r="D64" s="107"/>
      <c r="E64" s="107"/>
      <c r="F64" s="107"/>
      <c r="G64" s="107"/>
      <c r="H64" s="107"/>
      <c r="I64" s="108"/>
    </row>
    <row r="65" spans="1:9">
      <c r="A65" s="106"/>
      <c r="B65" s="107"/>
      <c r="C65" s="107"/>
      <c r="D65" s="107"/>
      <c r="E65" s="107"/>
      <c r="F65" s="107"/>
      <c r="G65" s="107"/>
      <c r="H65" s="107"/>
      <c r="I65" s="108"/>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ht="14.25" thickBot="1">
      <c r="A70" s="109"/>
      <c r="B70" s="110"/>
      <c r="C70" s="110"/>
      <c r="D70" s="110"/>
      <c r="E70" s="110"/>
      <c r="F70" s="110"/>
      <c r="G70" s="110"/>
      <c r="H70" s="110"/>
      <c r="I70" s="111"/>
    </row>
  </sheetData>
  <mergeCells count="10">
    <mergeCell ref="C1:F2"/>
    <mergeCell ref="G49:I49"/>
    <mergeCell ref="G50:I50"/>
    <mergeCell ref="G51:I51"/>
    <mergeCell ref="A63:I70"/>
    <mergeCell ref="B54:I54"/>
    <mergeCell ref="B58:I58"/>
    <mergeCell ref="B59:I59"/>
    <mergeCell ref="B60:I60"/>
    <mergeCell ref="B55:I55"/>
  </mergeCells>
  <phoneticPr fontId="2"/>
  <pageMargins left="0.78740157480314965" right="0.78740157480314965" top="0.39370078740157483" bottom="0.39370078740157483" header="0.51181102362204722" footer="0.51181102362204722"/>
  <pageSetup paperSize="9" orientation="landscape" verticalDpi="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opLeftCell="A22" workbookViewId="0">
      <selection activeCell="J27" sqref="J27"/>
    </sheetView>
  </sheetViews>
  <sheetFormatPr defaultRowHeight="13.5"/>
  <cols>
    <col min="1" max="1" width="11.25" customWidth="1"/>
    <col min="2" max="2" width="10.5" customWidth="1"/>
    <col min="3" max="3" width="10" customWidth="1"/>
    <col min="4" max="4" width="10.25" bestFit="1" customWidth="1"/>
    <col min="5"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c r="F5" s="54"/>
      <c r="G5" s="54"/>
      <c r="H5" s="54"/>
      <c r="I5" s="54"/>
      <c r="J5" s="54"/>
      <c r="K5" s="54"/>
      <c r="L5" s="54"/>
      <c r="M5" s="54"/>
    </row>
    <row r="6" spans="1:14">
      <c r="A6" s="5" t="s">
        <v>2</v>
      </c>
      <c r="B6" s="34">
        <v>3178252</v>
      </c>
      <c r="C6" s="34">
        <v>2497172</v>
      </c>
      <c r="D6" s="54">
        <v>4381483</v>
      </c>
      <c r="E6" s="61">
        <v>2746302</v>
      </c>
      <c r="F6" s="54"/>
      <c r="G6" s="54"/>
      <c r="H6" s="54"/>
      <c r="I6" s="54"/>
      <c r="J6" s="54"/>
      <c r="K6" s="54"/>
      <c r="L6" s="54"/>
      <c r="M6" s="54"/>
    </row>
    <row r="7" spans="1:14">
      <c r="A7" s="5" t="s">
        <v>3</v>
      </c>
      <c r="B7" s="34">
        <v>517511</v>
      </c>
      <c r="C7" s="53">
        <v>530140</v>
      </c>
      <c r="D7" s="54">
        <v>500192</v>
      </c>
      <c r="E7" s="60"/>
      <c r="F7" s="54"/>
      <c r="G7" s="54"/>
      <c r="H7" s="54"/>
      <c r="I7" s="54"/>
      <c r="J7" s="54"/>
      <c r="K7" s="54"/>
      <c r="L7" s="54"/>
      <c r="M7" s="54"/>
    </row>
    <row r="8" spans="1:14">
      <c r="A8" s="5" t="s">
        <v>4</v>
      </c>
      <c r="B8" s="34">
        <v>786915</v>
      </c>
      <c r="C8" s="34">
        <v>749569</v>
      </c>
      <c r="D8" s="54">
        <v>679385</v>
      </c>
      <c r="E8" s="60"/>
      <c r="F8" s="54"/>
      <c r="G8" s="54"/>
      <c r="H8" s="54"/>
      <c r="I8" s="54"/>
      <c r="J8" s="54"/>
      <c r="K8" s="54"/>
      <c r="L8" s="54"/>
      <c r="M8" s="54"/>
    </row>
    <row r="9" spans="1:14">
      <c r="A9" s="5" t="s">
        <v>55</v>
      </c>
      <c r="B9" s="34">
        <v>1026340</v>
      </c>
      <c r="C9" s="34">
        <v>1072986</v>
      </c>
      <c r="D9" s="54">
        <v>1169684</v>
      </c>
      <c r="E9" s="60">
        <v>987275</v>
      </c>
      <c r="F9" s="54"/>
      <c r="G9" s="54"/>
      <c r="H9" s="54"/>
      <c r="I9" s="54"/>
      <c r="J9" s="54"/>
      <c r="K9" s="54"/>
      <c r="L9" s="54"/>
      <c r="M9" s="54"/>
    </row>
    <row r="10" spans="1:14">
      <c r="A10" s="5" t="s">
        <v>6</v>
      </c>
      <c r="B10" s="34">
        <v>49086</v>
      </c>
      <c r="C10" s="34">
        <v>85266</v>
      </c>
      <c r="D10" s="54">
        <v>37098</v>
      </c>
      <c r="E10" s="60"/>
      <c r="F10" s="54"/>
      <c r="G10" s="54"/>
      <c r="H10" s="54"/>
      <c r="I10" s="54"/>
      <c r="J10" s="54"/>
      <c r="K10" s="54"/>
      <c r="L10" s="54"/>
      <c r="M10" s="54"/>
      <c r="N10" t="s">
        <v>49</v>
      </c>
    </row>
    <row r="11" spans="1:14">
      <c r="A11" s="5" t="s">
        <v>10</v>
      </c>
      <c r="B11" s="45">
        <f>SUM(B5:B10)</f>
        <v>12003740</v>
      </c>
      <c r="C11" s="45">
        <f>SUM(C5:C10)</f>
        <v>10059573</v>
      </c>
      <c r="D11" s="45">
        <f t="shared" ref="D11:M11" si="0">SUM(D5:D10)</f>
        <v>12495327</v>
      </c>
      <c r="E11" s="45">
        <f t="shared" si="0"/>
        <v>3733577</v>
      </c>
      <c r="F11" s="45">
        <f t="shared" si="0"/>
        <v>0</v>
      </c>
      <c r="G11" s="45">
        <f t="shared" si="0"/>
        <v>0</v>
      </c>
      <c r="H11" s="45">
        <f t="shared" si="0"/>
        <v>0</v>
      </c>
      <c r="I11" s="45">
        <f t="shared" si="0"/>
        <v>0</v>
      </c>
      <c r="J11" s="45">
        <f t="shared" si="0"/>
        <v>0</v>
      </c>
      <c r="K11" s="45">
        <f t="shared" si="0"/>
        <v>0</v>
      </c>
      <c r="L11" s="45">
        <f t="shared" si="0"/>
        <v>0</v>
      </c>
      <c r="M11" s="45">
        <f t="shared" si="0"/>
        <v>0</v>
      </c>
      <c r="N11" s="52">
        <f>SUM(B11:M11)</f>
        <v>38292217</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c r="F15" s="45"/>
      <c r="G15" s="45"/>
      <c r="H15" s="45"/>
      <c r="I15" s="45"/>
      <c r="J15" s="45"/>
      <c r="K15" s="45"/>
      <c r="L15" s="45"/>
      <c r="M15" s="5"/>
    </row>
    <row r="16" spans="1:14">
      <c r="A16" s="77" t="s">
        <v>58</v>
      </c>
      <c r="B16" s="79">
        <v>132</v>
      </c>
      <c r="C16" s="78">
        <v>132</v>
      </c>
      <c r="D16" s="79">
        <v>132</v>
      </c>
      <c r="E16" s="78"/>
      <c r="F16" s="78"/>
      <c r="G16" s="78"/>
      <c r="H16" s="78"/>
      <c r="I16" s="78"/>
      <c r="J16" s="78"/>
      <c r="K16" s="78"/>
      <c r="L16" s="78"/>
      <c r="M16" s="5"/>
      <c r="N16" s="53">
        <f>N11/12</f>
        <v>3191018.0833333335</v>
      </c>
    </row>
    <row r="17" spans="1:14">
      <c r="A17" s="76" t="s">
        <v>62</v>
      </c>
      <c r="B17" s="5">
        <v>39</v>
      </c>
      <c r="C17" s="45">
        <v>39</v>
      </c>
      <c r="D17" s="5">
        <v>39</v>
      </c>
      <c r="E17" s="45"/>
      <c r="F17" s="45"/>
      <c r="G17" s="45"/>
      <c r="H17" s="45"/>
      <c r="I17" s="45"/>
      <c r="J17" s="45"/>
      <c r="K17" s="45"/>
      <c r="L17" s="45"/>
      <c r="M17" s="5"/>
      <c r="N17" s="53"/>
    </row>
    <row r="18" spans="1:14">
      <c r="A18" s="77" t="s">
        <v>59</v>
      </c>
      <c r="B18" s="79">
        <v>48</v>
      </c>
      <c r="C18" s="78">
        <v>48</v>
      </c>
      <c r="D18" s="78">
        <v>48</v>
      </c>
      <c r="E18" s="78"/>
      <c r="F18" s="78"/>
      <c r="G18" s="78"/>
      <c r="H18" s="78"/>
      <c r="I18" s="78"/>
      <c r="J18" s="78"/>
      <c r="K18" s="78"/>
      <c r="L18" s="78"/>
      <c r="M18" s="5"/>
    </row>
    <row r="19" spans="1:14">
      <c r="A19" s="76" t="s">
        <v>63</v>
      </c>
      <c r="B19" s="5">
        <v>67</v>
      </c>
      <c r="C19" s="45">
        <v>67</v>
      </c>
      <c r="D19" s="45">
        <v>67</v>
      </c>
      <c r="E19" s="45"/>
      <c r="F19" s="45"/>
      <c r="G19" s="45"/>
      <c r="H19" s="45"/>
      <c r="I19" s="45"/>
      <c r="J19" s="45"/>
      <c r="K19" s="45"/>
      <c r="L19" s="45"/>
      <c r="M19" s="5"/>
    </row>
    <row r="20" spans="1:14">
      <c r="A20" s="77" t="s">
        <v>60</v>
      </c>
      <c r="B20" s="79">
        <v>20</v>
      </c>
      <c r="C20" s="78">
        <v>20</v>
      </c>
      <c r="D20" s="78">
        <v>20</v>
      </c>
      <c r="E20" s="78"/>
      <c r="F20" s="78"/>
      <c r="G20" s="78"/>
      <c r="H20" s="78"/>
      <c r="I20" s="78"/>
      <c r="J20" s="78"/>
      <c r="K20" s="78"/>
      <c r="L20" s="78"/>
      <c r="M20" s="5"/>
      <c r="N20" s="52"/>
    </row>
    <row r="21" spans="1:14">
      <c r="A21" s="76" t="s">
        <v>57</v>
      </c>
      <c r="B21" s="45">
        <f>SUM(B15:B20)</f>
        <v>536</v>
      </c>
      <c r="C21" s="45">
        <f>SUM(C15:C20)</f>
        <v>537</v>
      </c>
      <c r="D21" s="45">
        <f t="shared" ref="D21:M21" si="1">SUM(D15:D20)</f>
        <v>540</v>
      </c>
      <c r="E21" s="45">
        <f t="shared" si="1"/>
        <v>0</v>
      </c>
      <c r="F21" s="45">
        <f t="shared" si="1"/>
        <v>0</v>
      </c>
      <c r="G21" s="45">
        <f t="shared" si="1"/>
        <v>0</v>
      </c>
      <c r="H21" s="45">
        <f t="shared" si="1"/>
        <v>0</v>
      </c>
      <c r="I21" s="45">
        <f t="shared" si="1"/>
        <v>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t="e">
        <f t="shared" si="2"/>
        <v>#DIV/0!</v>
      </c>
      <c r="F22" s="80" t="e">
        <f t="shared" si="2"/>
        <v>#DIV/0!</v>
      </c>
      <c r="G22" s="80" t="e">
        <f t="shared" si="2"/>
        <v>#DIV/0!</v>
      </c>
      <c r="H22" s="80" t="e">
        <f t="shared" si="2"/>
        <v>#DIV/0!</v>
      </c>
      <c r="I22" s="80" t="e">
        <f t="shared" si="2"/>
        <v>#DIV/0!</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0</v>
      </c>
      <c r="C26" s="28">
        <v>29</v>
      </c>
      <c r="D26" s="30">
        <v>29</v>
      </c>
      <c r="E26" s="28">
        <v>62</v>
      </c>
      <c r="F26" s="30">
        <v>41</v>
      </c>
      <c r="G26" s="30">
        <v>18</v>
      </c>
      <c r="H26" s="47">
        <v>56</v>
      </c>
      <c r="I26" s="42">
        <f>SUM(B26:H26)</f>
        <v>235</v>
      </c>
    </row>
    <row r="27" spans="1:14" ht="14.25" thickBot="1">
      <c r="A27" s="9" t="s">
        <v>37</v>
      </c>
      <c r="B27" s="31">
        <v>164</v>
      </c>
      <c r="C27" s="29">
        <v>164</v>
      </c>
      <c r="D27" s="31">
        <v>164</v>
      </c>
      <c r="E27" s="29">
        <v>165</v>
      </c>
      <c r="F27" s="31">
        <v>165</v>
      </c>
      <c r="G27" s="31">
        <v>166</v>
      </c>
      <c r="H27" s="48">
        <v>165</v>
      </c>
      <c r="I27" s="44">
        <f>SUM(B27:H27)</f>
        <v>1153</v>
      </c>
    </row>
    <row r="28" spans="1:14" ht="14.25" thickBot="1">
      <c r="A28" s="27"/>
      <c r="B28" s="32">
        <v>8</v>
      </c>
      <c r="C28" s="32">
        <v>9</v>
      </c>
      <c r="D28" s="32">
        <v>10</v>
      </c>
      <c r="E28" s="32">
        <v>11</v>
      </c>
      <c r="F28" s="32">
        <v>12</v>
      </c>
      <c r="G28" s="32">
        <v>13</v>
      </c>
      <c r="H28" s="46">
        <v>14</v>
      </c>
      <c r="I28" s="43" t="s">
        <v>34</v>
      </c>
    </row>
    <row r="29" spans="1:14">
      <c r="A29" s="25" t="s">
        <v>9</v>
      </c>
      <c r="B29" s="30">
        <v>0</v>
      </c>
      <c r="C29" s="30">
        <v>38</v>
      </c>
      <c r="D29" s="30">
        <v>47</v>
      </c>
      <c r="E29" s="30">
        <v>65</v>
      </c>
      <c r="F29" s="30">
        <v>42</v>
      </c>
      <c r="G29" s="82">
        <v>52</v>
      </c>
      <c r="H29" s="47">
        <v>64</v>
      </c>
      <c r="I29" s="42">
        <f>SUM(B29:H29)</f>
        <v>308</v>
      </c>
    </row>
    <row r="30" spans="1:14" ht="14.25" thickBot="1">
      <c r="A30" s="9" t="s">
        <v>37</v>
      </c>
      <c r="B30" s="31">
        <v>165</v>
      </c>
      <c r="C30" s="31">
        <v>165</v>
      </c>
      <c r="D30" s="31">
        <v>166</v>
      </c>
      <c r="E30" s="31">
        <v>166</v>
      </c>
      <c r="F30" s="31">
        <v>167</v>
      </c>
      <c r="G30" s="31">
        <v>167</v>
      </c>
      <c r="H30" s="48">
        <v>167</v>
      </c>
      <c r="I30" s="44">
        <f>SUM(B30:H30)</f>
        <v>1163</v>
      </c>
    </row>
    <row r="31" spans="1:14" ht="14.25" thickBot="1">
      <c r="A31" s="27"/>
      <c r="B31" s="32">
        <v>15</v>
      </c>
      <c r="C31" s="32">
        <v>16</v>
      </c>
      <c r="D31" s="32">
        <v>17</v>
      </c>
      <c r="E31" s="32">
        <v>18</v>
      </c>
      <c r="F31" s="33">
        <v>19</v>
      </c>
      <c r="G31" s="32">
        <v>20</v>
      </c>
      <c r="H31" s="49">
        <v>21</v>
      </c>
      <c r="I31" s="43" t="s">
        <v>34</v>
      </c>
    </row>
    <row r="32" spans="1:14">
      <c r="A32" s="25" t="s">
        <v>9</v>
      </c>
      <c r="B32" s="30">
        <v>0</v>
      </c>
      <c r="C32" s="30">
        <v>33</v>
      </c>
      <c r="D32" s="30">
        <v>35</v>
      </c>
      <c r="E32" s="30">
        <v>59</v>
      </c>
      <c r="F32" s="28">
        <v>25</v>
      </c>
      <c r="G32" s="30">
        <v>23</v>
      </c>
      <c r="H32" s="50">
        <v>57</v>
      </c>
      <c r="I32" s="42">
        <f>SUM(B32:H32)</f>
        <v>232</v>
      </c>
    </row>
    <row r="33" spans="1:10" ht="14.25" thickBot="1">
      <c r="A33" s="9" t="s">
        <v>37</v>
      </c>
      <c r="B33" s="31">
        <v>167</v>
      </c>
      <c r="C33" s="31">
        <v>168</v>
      </c>
      <c r="D33" s="62">
        <v>168</v>
      </c>
      <c r="E33" s="31">
        <v>168</v>
      </c>
      <c r="F33" s="29">
        <v>169</v>
      </c>
      <c r="G33" s="31">
        <v>170</v>
      </c>
      <c r="H33" s="51">
        <v>171</v>
      </c>
      <c r="I33" s="44">
        <f>SUM(B33:H33)</f>
        <v>1181</v>
      </c>
    </row>
    <row r="34" spans="1:10" ht="14.25" thickBot="1">
      <c r="A34" s="27"/>
      <c r="B34" s="32">
        <v>22</v>
      </c>
      <c r="C34" s="32">
        <v>23</v>
      </c>
      <c r="D34" s="32">
        <v>24</v>
      </c>
      <c r="E34" s="32">
        <v>25</v>
      </c>
      <c r="F34" s="33">
        <v>26</v>
      </c>
      <c r="G34" s="32">
        <v>27</v>
      </c>
      <c r="H34" s="49">
        <v>28</v>
      </c>
      <c r="I34" s="43" t="s">
        <v>34</v>
      </c>
    </row>
    <row r="35" spans="1:10">
      <c r="A35" s="25" t="s">
        <v>9</v>
      </c>
      <c r="B35" s="30">
        <v>0</v>
      </c>
      <c r="C35" s="30">
        <v>36</v>
      </c>
      <c r="D35" s="30">
        <v>49</v>
      </c>
      <c r="E35" s="30">
        <v>69</v>
      </c>
      <c r="F35" s="28">
        <v>34</v>
      </c>
      <c r="G35" s="30">
        <v>52</v>
      </c>
      <c r="H35" s="50">
        <v>61</v>
      </c>
      <c r="I35" s="42">
        <f>SUM(B35:H35)</f>
        <v>301</v>
      </c>
    </row>
    <row r="36" spans="1:10" ht="14.25" thickBot="1">
      <c r="A36" s="9" t="s">
        <v>37</v>
      </c>
      <c r="B36" s="31">
        <v>171</v>
      </c>
      <c r="C36" s="31">
        <v>171</v>
      </c>
      <c r="D36" s="31">
        <v>169</v>
      </c>
      <c r="E36" s="31">
        <v>171</v>
      </c>
      <c r="F36" s="28">
        <v>171</v>
      </c>
      <c r="G36" s="30">
        <v>171</v>
      </c>
      <c r="H36" s="50">
        <v>171</v>
      </c>
      <c r="I36" s="44">
        <f>SUM(B36:H36)</f>
        <v>1195</v>
      </c>
    </row>
    <row r="37" spans="1:10" ht="14.25" thickBot="1">
      <c r="A37" s="27"/>
      <c r="B37" s="32">
        <v>29</v>
      </c>
      <c r="C37" s="32">
        <v>30</v>
      </c>
      <c r="D37" s="32"/>
      <c r="E37" s="56"/>
      <c r="F37" s="57"/>
      <c r="G37" s="57"/>
      <c r="H37" s="58"/>
      <c r="I37" s="43" t="s">
        <v>34</v>
      </c>
    </row>
    <row r="38" spans="1:10">
      <c r="A38" s="25" t="s">
        <v>9</v>
      </c>
      <c r="B38" s="1">
        <v>0</v>
      </c>
      <c r="C38" s="1">
        <v>41</v>
      </c>
      <c r="D38" s="1"/>
      <c r="E38" s="21"/>
      <c r="F38" s="2"/>
      <c r="G38" s="2"/>
      <c r="H38" s="10"/>
      <c r="I38" s="42">
        <f>SUM(B38,C38,D38)</f>
        <v>41</v>
      </c>
    </row>
    <row r="39" spans="1:10" ht="14.25" thickBot="1">
      <c r="A39" s="9" t="s">
        <v>37</v>
      </c>
      <c r="B39" s="4">
        <v>172</v>
      </c>
      <c r="C39" s="4">
        <v>172</v>
      </c>
      <c r="D39" s="4"/>
      <c r="E39" s="22"/>
      <c r="F39" s="11"/>
      <c r="G39" s="2"/>
      <c r="H39" s="10"/>
      <c r="I39" s="41">
        <f>SUM(B39,C39,D39)</f>
        <v>344</v>
      </c>
    </row>
    <row r="40" spans="1:10">
      <c r="G40" s="35" t="s">
        <v>10</v>
      </c>
      <c r="H40" s="36" t="s">
        <v>9</v>
      </c>
      <c r="I40" s="38">
        <f>SUM(I26,I29,I32,I35,I38)</f>
        <v>1117</v>
      </c>
      <c r="J40" s="63">
        <f>I40/26</f>
        <v>42.96153846153846</v>
      </c>
    </row>
    <row r="41" spans="1:10" ht="14.25" thickBot="1">
      <c r="A41" s="12" t="s">
        <v>66</v>
      </c>
      <c r="G41" s="40"/>
      <c r="H41" s="37" t="s">
        <v>8</v>
      </c>
      <c r="I41" s="39">
        <f>SUM(I27,I30,I33,I36,I39)</f>
        <v>5036</v>
      </c>
      <c r="J41" s="63">
        <f>I41/30</f>
        <v>167.86666666666667</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4</v>
      </c>
      <c r="F50" s="5">
        <v>0</v>
      </c>
      <c r="G50" s="98"/>
      <c r="H50" s="98"/>
      <c r="I50" s="99"/>
    </row>
    <row r="51" spans="1:9">
      <c r="A51" s="8" t="s">
        <v>70</v>
      </c>
      <c r="B51" s="5">
        <v>0</v>
      </c>
      <c r="C51" s="5">
        <v>0</v>
      </c>
      <c r="D51" s="5">
        <v>0</v>
      </c>
      <c r="E51" s="5">
        <v>0</v>
      </c>
      <c r="F51" s="5">
        <v>0</v>
      </c>
      <c r="G51" s="121"/>
      <c r="H51" s="122"/>
      <c r="I51" s="123"/>
    </row>
    <row r="53" spans="1:9" ht="14.25" thickBot="1">
      <c r="A53" t="s">
        <v>29</v>
      </c>
    </row>
    <row r="54" spans="1:9" ht="28.5" customHeight="1">
      <c r="A54" s="24" t="s">
        <v>28</v>
      </c>
      <c r="B54" s="115" t="s">
        <v>74</v>
      </c>
      <c r="C54" s="127"/>
      <c r="D54" s="127"/>
      <c r="E54" s="127"/>
      <c r="F54" s="127"/>
      <c r="G54" s="116"/>
      <c r="H54" s="116"/>
      <c r="I54" s="117"/>
    </row>
    <row r="55" spans="1:9" ht="26.25" customHeight="1" thickBot="1">
      <c r="A55" s="9" t="s">
        <v>70</v>
      </c>
      <c r="B55" s="128" t="s">
        <v>73</v>
      </c>
      <c r="C55" s="129"/>
      <c r="D55" s="129"/>
      <c r="E55" s="129"/>
      <c r="F55" s="129"/>
      <c r="G55" s="129"/>
      <c r="H55" s="129"/>
      <c r="I55" s="130"/>
    </row>
    <row r="57" spans="1:9" ht="14.25" thickBot="1">
      <c r="A57" t="s">
        <v>30</v>
      </c>
    </row>
    <row r="58" spans="1:9" ht="22.5" customHeight="1">
      <c r="A58" s="24" t="s">
        <v>32</v>
      </c>
      <c r="B58" s="115" t="s">
        <v>36</v>
      </c>
      <c r="C58" s="116"/>
      <c r="D58" s="116"/>
      <c r="E58" s="116"/>
      <c r="F58" s="116"/>
      <c r="G58" s="116"/>
      <c r="H58" s="116"/>
      <c r="I58" s="117"/>
    </row>
    <row r="59" spans="1:9" ht="22.5" customHeight="1">
      <c r="A59" s="8" t="s">
        <v>31</v>
      </c>
      <c r="B59" s="118" t="s">
        <v>36</v>
      </c>
      <c r="C59" s="118"/>
      <c r="D59" s="118"/>
      <c r="E59" s="118"/>
      <c r="F59" s="118"/>
      <c r="G59" s="119"/>
      <c r="H59" s="119"/>
      <c r="I59" s="120"/>
    </row>
    <row r="60" spans="1:9" ht="22.5" customHeight="1" thickBot="1">
      <c r="A60" s="9" t="s">
        <v>7</v>
      </c>
      <c r="B60" s="100" t="s">
        <v>36</v>
      </c>
      <c r="C60" s="100"/>
      <c r="D60" s="100"/>
      <c r="E60" s="100"/>
      <c r="F60" s="100"/>
      <c r="G60" s="101"/>
      <c r="H60" s="101"/>
      <c r="I60" s="102"/>
    </row>
    <row r="62" spans="1:9" ht="14.25" thickBot="1">
      <c r="A62" s="12" t="s">
        <v>33</v>
      </c>
    </row>
    <row r="63" spans="1:9">
      <c r="A63" s="103" t="s">
        <v>75</v>
      </c>
      <c r="B63" s="104"/>
      <c r="C63" s="104"/>
      <c r="D63" s="104"/>
      <c r="E63" s="104"/>
      <c r="F63" s="104"/>
      <c r="G63" s="104"/>
      <c r="H63" s="104"/>
      <c r="I63" s="105"/>
    </row>
    <row r="64" spans="1:9">
      <c r="A64" s="106"/>
      <c r="B64" s="107"/>
      <c r="C64" s="107"/>
      <c r="D64" s="107"/>
      <c r="E64" s="107"/>
      <c r="F64" s="107"/>
      <c r="G64" s="107"/>
      <c r="H64" s="107"/>
      <c r="I64" s="108"/>
    </row>
    <row r="65" spans="1:9">
      <c r="A65" s="106"/>
      <c r="B65" s="107"/>
      <c r="C65" s="107"/>
      <c r="D65" s="107"/>
      <c r="E65" s="107"/>
      <c r="F65" s="107"/>
      <c r="G65" s="107"/>
      <c r="H65" s="107"/>
      <c r="I65" s="108"/>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ht="14.25" thickBot="1">
      <c r="A70" s="109"/>
      <c r="B70" s="110"/>
      <c r="C70" s="110"/>
      <c r="D70" s="110"/>
      <c r="E70" s="110"/>
      <c r="F70" s="110"/>
      <c r="G70" s="110"/>
      <c r="H70" s="110"/>
      <c r="I70" s="111"/>
    </row>
  </sheetData>
  <mergeCells count="10">
    <mergeCell ref="B60:I60"/>
    <mergeCell ref="A63:I70"/>
    <mergeCell ref="C1:F2"/>
    <mergeCell ref="G49:I49"/>
    <mergeCell ref="G50:I50"/>
    <mergeCell ref="G51:I51"/>
    <mergeCell ref="B54:I54"/>
    <mergeCell ref="B58:I58"/>
    <mergeCell ref="B59:I59"/>
    <mergeCell ref="B55:I55"/>
  </mergeCells>
  <phoneticPr fontId="2"/>
  <pageMargins left="0.78740157480314965" right="0.78740157480314965" top="0.39370078740157483" bottom="0.39370078740157483" header="0.51181102362204722" footer="0.51181102362204722"/>
  <pageSetup paperSize="9" orientation="landscape" verticalDpi="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opLeftCell="A22" workbookViewId="0">
      <selection activeCell="A63" sqref="A63:I70"/>
    </sheetView>
  </sheetViews>
  <sheetFormatPr defaultRowHeight="13.5"/>
  <cols>
    <col min="1" max="1" width="11.25" customWidth="1"/>
    <col min="2" max="2" width="10.5" customWidth="1"/>
    <col min="3" max="3" width="10" customWidth="1"/>
    <col min="4" max="5" width="10.25" bestFit="1" customWidth="1"/>
    <col min="6"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c r="G5" s="54"/>
      <c r="H5" s="54"/>
      <c r="I5" s="54"/>
      <c r="J5" s="54"/>
      <c r="K5" s="54"/>
      <c r="L5" s="54"/>
      <c r="M5" s="54"/>
    </row>
    <row r="6" spans="1:14">
      <c r="A6" s="5" t="s">
        <v>2</v>
      </c>
      <c r="B6" s="34">
        <v>3178252</v>
      </c>
      <c r="C6" s="34">
        <v>2497172</v>
      </c>
      <c r="D6" s="54">
        <v>4381483</v>
      </c>
      <c r="E6" s="61">
        <v>2746302</v>
      </c>
      <c r="F6" s="54"/>
      <c r="G6" s="54"/>
      <c r="H6" s="54"/>
      <c r="I6" s="54"/>
      <c r="J6" s="54"/>
      <c r="K6" s="54"/>
      <c r="L6" s="54"/>
      <c r="M6" s="54"/>
    </row>
    <row r="7" spans="1:14">
      <c r="A7" s="5" t="s">
        <v>3</v>
      </c>
      <c r="B7" s="34">
        <v>517511</v>
      </c>
      <c r="C7" s="53">
        <v>530140</v>
      </c>
      <c r="D7" s="54">
        <v>500192</v>
      </c>
      <c r="E7" s="60">
        <v>643334</v>
      </c>
      <c r="F7" s="54"/>
      <c r="G7" s="54"/>
      <c r="H7" s="54"/>
      <c r="I7" s="54"/>
      <c r="J7" s="54"/>
      <c r="K7" s="54"/>
      <c r="L7" s="54"/>
      <c r="M7" s="54"/>
    </row>
    <row r="8" spans="1:14">
      <c r="A8" s="5" t="s">
        <v>4</v>
      </c>
      <c r="B8" s="34">
        <v>786915</v>
      </c>
      <c r="C8" s="34">
        <v>749569</v>
      </c>
      <c r="D8" s="54">
        <v>679385</v>
      </c>
      <c r="E8" s="60">
        <v>776760</v>
      </c>
      <c r="F8" s="54"/>
      <c r="G8" s="54"/>
      <c r="H8" s="54"/>
      <c r="I8" s="54"/>
      <c r="J8" s="54"/>
      <c r="K8" s="54"/>
      <c r="L8" s="54"/>
      <c r="M8" s="54"/>
    </row>
    <row r="9" spans="1:14">
      <c r="A9" s="5" t="s">
        <v>55</v>
      </c>
      <c r="B9" s="34">
        <v>1026340</v>
      </c>
      <c r="C9" s="34">
        <v>1072986</v>
      </c>
      <c r="D9" s="54">
        <v>1169684</v>
      </c>
      <c r="E9" s="60">
        <v>987275</v>
      </c>
      <c r="F9" s="54"/>
      <c r="G9" s="54"/>
      <c r="H9" s="54"/>
      <c r="I9" s="54"/>
      <c r="J9" s="54"/>
      <c r="K9" s="54"/>
      <c r="L9" s="54"/>
      <c r="M9" s="54"/>
    </row>
    <row r="10" spans="1:14">
      <c r="A10" s="5" t="s">
        <v>6</v>
      </c>
      <c r="B10" s="34">
        <v>49086</v>
      </c>
      <c r="C10" s="34">
        <v>85266</v>
      </c>
      <c r="D10" s="54">
        <v>37098</v>
      </c>
      <c r="E10" s="60">
        <v>37238</v>
      </c>
      <c r="F10" s="54"/>
      <c r="G10" s="54"/>
      <c r="H10" s="54"/>
      <c r="I10" s="54"/>
      <c r="J10" s="54"/>
      <c r="K10" s="54"/>
      <c r="L10" s="54"/>
      <c r="M10" s="54"/>
      <c r="N10" t="s">
        <v>49</v>
      </c>
    </row>
    <row r="11" spans="1:14">
      <c r="A11" s="5" t="s">
        <v>10</v>
      </c>
      <c r="B11" s="45">
        <f>SUM(B5:B10)</f>
        <v>12003740</v>
      </c>
      <c r="C11" s="45">
        <f>SUM(C5:C10)</f>
        <v>10059573</v>
      </c>
      <c r="D11" s="45">
        <f t="shared" ref="D11:M11" si="0">SUM(D5:D10)</f>
        <v>12495327</v>
      </c>
      <c r="E11" s="45">
        <f t="shared" si="0"/>
        <v>11935386</v>
      </c>
      <c r="F11" s="45">
        <f t="shared" si="0"/>
        <v>0</v>
      </c>
      <c r="G11" s="45">
        <f t="shared" si="0"/>
        <v>0</v>
      </c>
      <c r="H11" s="45">
        <f t="shared" si="0"/>
        <v>0</v>
      </c>
      <c r="I11" s="45">
        <f t="shared" si="0"/>
        <v>0</v>
      </c>
      <c r="J11" s="45">
        <f t="shared" si="0"/>
        <v>0</v>
      </c>
      <c r="K11" s="45">
        <f t="shared" si="0"/>
        <v>0</v>
      </c>
      <c r="L11" s="45">
        <f t="shared" si="0"/>
        <v>0</v>
      </c>
      <c r="M11" s="45">
        <f t="shared" si="0"/>
        <v>0</v>
      </c>
      <c r="N11" s="52">
        <f>SUM(B11:M11)</f>
        <v>46494026</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c r="G15" s="45"/>
      <c r="H15" s="45"/>
      <c r="I15" s="45"/>
      <c r="J15" s="45"/>
      <c r="K15" s="45"/>
      <c r="L15" s="45"/>
      <c r="M15" s="5"/>
    </row>
    <row r="16" spans="1:14">
      <c r="A16" s="77" t="s">
        <v>58</v>
      </c>
      <c r="B16" s="79">
        <v>132</v>
      </c>
      <c r="C16" s="78">
        <v>132</v>
      </c>
      <c r="D16" s="79">
        <v>132</v>
      </c>
      <c r="E16" s="78">
        <v>133</v>
      </c>
      <c r="F16" s="78"/>
      <c r="G16" s="78"/>
      <c r="H16" s="78"/>
      <c r="I16" s="78"/>
      <c r="J16" s="78"/>
      <c r="K16" s="78"/>
      <c r="L16" s="78"/>
      <c r="M16" s="5"/>
      <c r="N16" s="53">
        <f>N11/12</f>
        <v>3874502.1666666665</v>
      </c>
    </row>
    <row r="17" spans="1:14">
      <c r="A17" s="76" t="s">
        <v>62</v>
      </c>
      <c r="B17" s="5">
        <v>39</v>
      </c>
      <c r="C17" s="45">
        <v>39</v>
      </c>
      <c r="D17" s="5">
        <v>39</v>
      </c>
      <c r="E17" s="45">
        <v>39</v>
      </c>
      <c r="F17" s="45"/>
      <c r="G17" s="45"/>
      <c r="H17" s="45"/>
      <c r="I17" s="45"/>
      <c r="J17" s="45"/>
      <c r="K17" s="45"/>
      <c r="L17" s="45"/>
      <c r="M17" s="5"/>
      <c r="N17" s="53"/>
    </row>
    <row r="18" spans="1:14">
      <c r="A18" s="77" t="s">
        <v>59</v>
      </c>
      <c r="B18" s="79">
        <v>48</v>
      </c>
      <c r="C18" s="78">
        <v>48</v>
      </c>
      <c r="D18" s="78">
        <v>48</v>
      </c>
      <c r="E18" s="78">
        <v>48</v>
      </c>
      <c r="F18" s="78"/>
      <c r="G18" s="78"/>
      <c r="H18" s="78"/>
      <c r="I18" s="78"/>
      <c r="J18" s="78"/>
      <c r="K18" s="78"/>
      <c r="L18" s="78"/>
      <c r="M18" s="5"/>
    </row>
    <row r="19" spans="1:14">
      <c r="A19" s="76" t="s">
        <v>63</v>
      </c>
      <c r="B19" s="5">
        <v>67</v>
      </c>
      <c r="C19" s="45">
        <v>67</v>
      </c>
      <c r="D19" s="45">
        <v>67</v>
      </c>
      <c r="E19" s="45">
        <v>66</v>
      </c>
      <c r="F19" s="45"/>
      <c r="G19" s="45"/>
      <c r="H19" s="45"/>
      <c r="I19" s="45"/>
      <c r="J19" s="45"/>
      <c r="K19" s="45"/>
      <c r="L19" s="45"/>
      <c r="M19" s="5"/>
    </row>
    <row r="20" spans="1:14">
      <c r="A20" s="77" t="s">
        <v>60</v>
      </c>
      <c r="B20" s="79">
        <v>20</v>
      </c>
      <c r="C20" s="78">
        <v>20</v>
      </c>
      <c r="D20" s="78">
        <v>20</v>
      </c>
      <c r="E20" s="78">
        <v>20</v>
      </c>
      <c r="F20" s="78"/>
      <c r="G20" s="78"/>
      <c r="H20" s="78"/>
      <c r="I20" s="78"/>
      <c r="J20" s="78"/>
      <c r="K20" s="78"/>
      <c r="L20" s="78"/>
      <c r="M20" s="5"/>
      <c r="N20" s="52"/>
    </row>
    <row r="21" spans="1:14">
      <c r="A21" s="76" t="s">
        <v>57</v>
      </c>
      <c r="B21" s="45">
        <f>SUM(B15:B20)</f>
        <v>536</v>
      </c>
      <c r="C21" s="45">
        <f>SUM(C15:C20)</f>
        <v>537</v>
      </c>
      <c r="D21" s="45">
        <f t="shared" ref="D21:M21" si="1">SUM(D15:D20)</f>
        <v>540</v>
      </c>
      <c r="E21" s="45">
        <f t="shared" si="1"/>
        <v>542</v>
      </c>
      <c r="F21" s="45">
        <f t="shared" si="1"/>
        <v>0</v>
      </c>
      <c r="G21" s="45">
        <f t="shared" si="1"/>
        <v>0</v>
      </c>
      <c r="H21" s="45">
        <f t="shared" si="1"/>
        <v>0</v>
      </c>
      <c r="I21" s="45">
        <f t="shared" si="1"/>
        <v>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t="e">
        <f t="shared" si="2"/>
        <v>#DIV/0!</v>
      </c>
      <c r="G22" s="80" t="e">
        <f t="shared" si="2"/>
        <v>#DIV/0!</v>
      </c>
      <c r="H22" s="80" t="e">
        <f t="shared" si="2"/>
        <v>#DIV/0!</v>
      </c>
      <c r="I22" s="80" t="e">
        <f t="shared" si="2"/>
        <v>#DIV/0!</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0</v>
      </c>
      <c r="C26" s="28">
        <v>33</v>
      </c>
      <c r="D26" s="30">
        <v>24</v>
      </c>
      <c r="E26" s="28">
        <v>71</v>
      </c>
      <c r="F26" s="30">
        <v>35</v>
      </c>
      <c r="G26" s="30">
        <v>43</v>
      </c>
      <c r="H26" s="47">
        <v>46</v>
      </c>
      <c r="I26" s="42">
        <f>SUM(B26:H26)</f>
        <v>252</v>
      </c>
    </row>
    <row r="27" spans="1:14" ht="14.25" thickBot="1">
      <c r="A27" s="9" t="s">
        <v>37</v>
      </c>
      <c r="B27" s="31">
        <v>172</v>
      </c>
      <c r="C27" s="29">
        <v>172</v>
      </c>
      <c r="D27" s="31">
        <v>173</v>
      </c>
      <c r="E27" s="29">
        <v>174</v>
      </c>
      <c r="F27" s="31">
        <v>174</v>
      </c>
      <c r="G27" s="31">
        <v>174</v>
      </c>
      <c r="H27" s="48">
        <v>174</v>
      </c>
      <c r="I27" s="44">
        <f>SUM(B27:H27)</f>
        <v>1213</v>
      </c>
    </row>
    <row r="28" spans="1:14" ht="14.25" thickBot="1">
      <c r="A28" s="27"/>
      <c r="B28" s="32">
        <v>8</v>
      </c>
      <c r="C28" s="32">
        <v>9</v>
      </c>
      <c r="D28" s="32">
        <v>10</v>
      </c>
      <c r="E28" s="32">
        <v>11</v>
      </c>
      <c r="F28" s="32">
        <v>12</v>
      </c>
      <c r="G28" s="32">
        <v>13</v>
      </c>
      <c r="H28" s="46">
        <v>14</v>
      </c>
      <c r="I28" s="43" t="s">
        <v>34</v>
      </c>
    </row>
    <row r="29" spans="1:14">
      <c r="A29" s="25" t="s">
        <v>9</v>
      </c>
      <c r="B29" s="30">
        <v>0</v>
      </c>
      <c r="C29" s="30">
        <v>41</v>
      </c>
      <c r="D29" s="30">
        <v>41</v>
      </c>
      <c r="E29" s="30">
        <v>77</v>
      </c>
      <c r="F29" s="30">
        <v>25</v>
      </c>
      <c r="G29" s="82">
        <v>16</v>
      </c>
      <c r="H29" s="47">
        <v>15</v>
      </c>
      <c r="I29" s="42">
        <f>SUM(B29:H29)</f>
        <v>215</v>
      </c>
    </row>
    <row r="30" spans="1:14" ht="14.25" thickBot="1">
      <c r="A30" s="9" t="s">
        <v>37</v>
      </c>
      <c r="B30" s="31">
        <v>174</v>
      </c>
      <c r="C30" s="31">
        <v>177</v>
      </c>
      <c r="D30" s="31">
        <v>177</v>
      </c>
      <c r="E30" s="31">
        <v>177</v>
      </c>
      <c r="F30" s="31">
        <v>177</v>
      </c>
      <c r="G30" s="31">
        <v>177</v>
      </c>
      <c r="H30" s="48">
        <v>174</v>
      </c>
      <c r="I30" s="44">
        <f>SUM(B30:H30)</f>
        <v>1233</v>
      </c>
    </row>
    <row r="31" spans="1:14" ht="14.25" thickBot="1">
      <c r="A31" s="27"/>
      <c r="B31" s="32">
        <v>15</v>
      </c>
      <c r="C31" s="32">
        <v>16</v>
      </c>
      <c r="D31" s="32">
        <v>17</v>
      </c>
      <c r="E31" s="32">
        <v>18</v>
      </c>
      <c r="F31" s="33">
        <v>19</v>
      </c>
      <c r="G31" s="32">
        <v>20</v>
      </c>
      <c r="H31" s="49">
        <v>21</v>
      </c>
      <c r="I31" s="43" t="s">
        <v>34</v>
      </c>
    </row>
    <row r="32" spans="1:14">
      <c r="A32" s="25" t="s">
        <v>9</v>
      </c>
      <c r="B32" s="30">
        <v>0</v>
      </c>
      <c r="C32" s="30">
        <v>29</v>
      </c>
      <c r="D32" s="30">
        <v>35</v>
      </c>
      <c r="E32" s="30">
        <v>56</v>
      </c>
      <c r="F32" s="28">
        <v>33</v>
      </c>
      <c r="G32" s="30">
        <v>46</v>
      </c>
      <c r="H32" s="50">
        <v>45</v>
      </c>
      <c r="I32" s="42">
        <f>SUM(B32:H32)</f>
        <v>244</v>
      </c>
    </row>
    <row r="33" spans="1:10" ht="14.25" thickBot="1">
      <c r="A33" s="9" t="s">
        <v>37</v>
      </c>
      <c r="B33" s="31">
        <v>174</v>
      </c>
      <c r="C33" s="31">
        <v>176</v>
      </c>
      <c r="D33" s="62">
        <v>178</v>
      </c>
      <c r="E33" s="31">
        <v>178</v>
      </c>
      <c r="F33" s="29">
        <v>179</v>
      </c>
      <c r="G33" s="31">
        <v>179</v>
      </c>
      <c r="H33" s="51">
        <v>179</v>
      </c>
      <c r="I33" s="44">
        <f>SUM(B33:H33)</f>
        <v>1243</v>
      </c>
    </row>
    <row r="34" spans="1:10" ht="14.25" thickBot="1">
      <c r="A34" s="27"/>
      <c r="B34" s="32">
        <v>22</v>
      </c>
      <c r="C34" s="32">
        <v>23</v>
      </c>
      <c r="D34" s="32">
        <v>24</v>
      </c>
      <c r="E34" s="32">
        <v>25</v>
      </c>
      <c r="F34" s="33">
        <v>26</v>
      </c>
      <c r="G34" s="32">
        <v>27</v>
      </c>
      <c r="H34" s="49">
        <v>28</v>
      </c>
      <c r="I34" s="43" t="s">
        <v>34</v>
      </c>
    </row>
    <row r="35" spans="1:10">
      <c r="A35" s="25" t="s">
        <v>9</v>
      </c>
      <c r="B35" s="30">
        <v>0</v>
      </c>
      <c r="C35" s="30">
        <v>39</v>
      </c>
      <c r="D35" s="30">
        <v>46</v>
      </c>
      <c r="E35" s="30">
        <v>64</v>
      </c>
      <c r="F35" s="28">
        <v>28</v>
      </c>
      <c r="G35" s="30">
        <v>17</v>
      </c>
      <c r="H35" s="50">
        <v>27</v>
      </c>
      <c r="I35" s="42">
        <f>SUM(B35:H35)</f>
        <v>221</v>
      </c>
    </row>
    <row r="36" spans="1:10" ht="14.25" thickBot="1">
      <c r="A36" s="9" t="s">
        <v>37</v>
      </c>
      <c r="B36" s="31">
        <v>179</v>
      </c>
      <c r="C36" s="31">
        <v>180</v>
      </c>
      <c r="D36" s="31">
        <v>179</v>
      </c>
      <c r="E36" s="31">
        <v>178</v>
      </c>
      <c r="F36" s="28">
        <v>178</v>
      </c>
      <c r="G36" s="30">
        <v>177</v>
      </c>
      <c r="H36" s="50">
        <v>178</v>
      </c>
      <c r="I36" s="44">
        <f>SUM(B36:H36)</f>
        <v>1249</v>
      </c>
    </row>
    <row r="37" spans="1:10" ht="14.25" thickBot="1">
      <c r="A37" s="27"/>
      <c r="B37" s="32">
        <v>29</v>
      </c>
      <c r="C37" s="32">
        <v>30</v>
      </c>
      <c r="D37" s="32">
        <v>31</v>
      </c>
      <c r="E37" s="56"/>
      <c r="F37" s="57"/>
      <c r="G37" s="57"/>
      <c r="H37" s="58"/>
      <c r="I37" s="43" t="s">
        <v>34</v>
      </c>
    </row>
    <row r="38" spans="1:10">
      <c r="A38" s="25" t="s">
        <v>9</v>
      </c>
      <c r="B38" s="1">
        <v>0</v>
      </c>
      <c r="C38" s="1">
        <v>37</v>
      </c>
      <c r="D38" s="1">
        <v>32</v>
      </c>
      <c r="E38" s="21"/>
      <c r="F38" s="2"/>
      <c r="G38" s="2"/>
      <c r="H38" s="10"/>
      <c r="I38" s="42">
        <f>SUM(B38,C38,D38)</f>
        <v>69</v>
      </c>
    </row>
    <row r="39" spans="1:10" ht="14.25" thickBot="1">
      <c r="A39" s="9" t="s">
        <v>37</v>
      </c>
      <c r="B39" s="4">
        <v>178</v>
      </c>
      <c r="C39" s="4">
        <v>177</v>
      </c>
      <c r="D39" s="4">
        <v>176</v>
      </c>
      <c r="E39" s="22"/>
      <c r="F39" s="11"/>
      <c r="G39" s="2"/>
      <c r="H39" s="10"/>
      <c r="I39" s="41">
        <f>SUM(B39,C39,D39)</f>
        <v>531</v>
      </c>
    </row>
    <row r="40" spans="1:10">
      <c r="G40" s="35" t="s">
        <v>10</v>
      </c>
      <c r="H40" s="36" t="s">
        <v>9</v>
      </c>
      <c r="I40" s="38">
        <f>SUM(I26,I29,I32,I35,I38)</f>
        <v>1001</v>
      </c>
      <c r="J40" s="63">
        <f>I40/26</f>
        <v>38.5</v>
      </c>
    </row>
    <row r="41" spans="1:10" ht="14.25" thickBot="1">
      <c r="A41" s="12" t="s">
        <v>66</v>
      </c>
      <c r="G41" s="40"/>
      <c r="H41" s="37" t="s">
        <v>8</v>
      </c>
      <c r="I41" s="39">
        <f>SUM(I27,I30,I33,I36,I39)</f>
        <v>5469</v>
      </c>
      <c r="J41" s="63">
        <f>I41/30</f>
        <v>182.3</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1</v>
      </c>
      <c r="C50" s="5">
        <v>0</v>
      </c>
      <c r="D50" s="5">
        <v>1</v>
      </c>
      <c r="E50" s="5">
        <v>1</v>
      </c>
      <c r="F50" s="5">
        <v>0</v>
      </c>
      <c r="G50" s="98"/>
      <c r="H50" s="98"/>
      <c r="I50" s="99"/>
    </row>
    <row r="51" spans="1:9">
      <c r="A51" s="8" t="s">
        <v>70</v>
      </c>
      <c r="B51" s="5">
        <v>0</v>
      </c>
      <c r="C51" s="5">
        <v>0</v>
      </c>
      <c r="D51" s="5">
        <v>0</v>
      </c>
      <c r="E51" s="5">
        <v>0</v>
      </c>
      <c r="F51" s="5">
        <v>0</v>
      </c>
      <c r="G51" s="121"/>
      <c r="H51" s="122"/>
      <c r="I51" s="123"/>
    </row>
    <row r="53" spans="1:9" ht="14.25" thickBot="1">
      <c r="A53" t="s">
        <v>29</v>
      </c>
    </row>
    <row r="54" spans="1:9" ht="28.5" customHeight="1">
      <c r="A54" s="24" t="s">
        <v>28</v>
      </c>
      <c r="B54" s="115" t="s">
        <v>76</v>
      </c>
      <c r="C54" s="127"/>
      <c r="D54" s="127"/>
      <c r="E54" s="127"/>
      <c r="F54" s="127"/>
      <c r="G54" s="116"/>
      <c r="H54" s="116"/>
      <c r="I54" s="117"/>
    </row>
    <row r="55" spans="1:9" ht="26.25" customHeight="1" thickBot="1">
      <c r="A55" s="9" t="s">
        <v>70</v>
      </c>
      <c r="B55" s="128" t="s">
        <v>77</v>
      </c>
      <c r="C55" s="129"/>
      <c r="D55" s="129"/>
      <c r="E55" s="129"/>
      <c r="F55" s="129"/>
      <c r="G55" s="129"/>
      <c r="H55" s="129"/>
      <c r="I55" s="130"/>
    </row>
    <row r="57" spans="1:9" ht="14.25" thickBot="1">
      <c r="A57" t="s">
        <v>30</v>
      </c>
    </row>
    <row r="58" spans="1:9" ht="22.5" customHeight="1">
      <c r="A58" s="24" t="s">
        <v>32</v>
      </c>
      <c r="B58" s="115" t="s">
        <v>36</v>
      </c>
      <c r="C58" s="116"/>
      <c r="D58" s="116"/>
      <c r="E58" s="116"/>
      <c r="F58" s="116"/>
      <c r="G58" s="116"/>
      <c r="H58" s="116"/>
      <c r="I58" s="117"/>
    </row>
    <row r="59" spans="1:9" ht="22.5" customHeight="1">
      <c r="A59" s="8" t="s">
        <v>31</v>
      </c>
      <c r="B59" s="118" t="s">
        <v>36</v>
      </c>
      <c r="C59" s="118"/>
      <c r="D59" s="118"/>
      <c r="E59" s="118"/>
      <c r="F59" s="118"/>
      <c r="G59" s="119"/>
      <c r="H59" s="119"/>
      <c r="I59" s="120"/>
    </row>
    <row r="60" spans="1:9" ht="22.5" customHeight="1" thickBot="1">
      <c r="A60" s="9" t="s">
        <v>7</v>
      </c>
      <c r="B60" s="100" t="s">
        <v>36</v>
      </c>
      <c r="C60" s="100"/>
      <c r="D60" s="100"/>
      <c r="E60" s="100"/>
      <c r="F60" s="100"/>
      <c r="G60" s="101"/>
      <c r="H60" s="101"/>
      <c r="I60" s="102"/>
    </row>
    <row r="62" spans="1:9" ht="14.25" thickBot="1">
      <c r="A62" s="12" t="s">
        <v>33</v>
      </c>
    </row>
    <row r="63" spans="1:9">
      <c r="A63" s="103" t="s">
        <v>82</v>
      </c>
      <c r="B63" s="104"/>
      <c r="C63" s="104"/>
      <c r="D63" s="104"/>
      <c r="E63" s="104"/>
      <c r="F63" s="104"/>
      <c r="G63" s="104"/>
      <c r="H63" s="104"/>
      <c r="I63" s="105"/>
    </row>
    <row r="64" spans="1:9">
      <c r="A64" s="106"/>
      <c r="B64" s="107"/>
      <c r="C64" s="107"/>
      <c r="D64" s="107"/>
      <c r="E64" s="107"/>
      <c r="F64" s="107"/>
      <c r="G64" s="107"/>
      <c r="H64" s="107"/>
      <c r="I64" s="108"/>
    </row>
    <row r="65" spans="1:9">
      <c r="A65" s="106"/>
      <c r="B65" s="107"/>
      <c r="C65" s="107"/>
      <c r="D65" s="107"/>
      <c r="E65" s="107"/>
      <c r="F65" s="107"/>
      <c r="G65" s="107"/>
      <c r="H65" s="107"/>
      <c r="I65" s="108"/>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ht="14.25" thickBot="1">
      <c r="A70" s="109"/>
      <c r="B70" s="110"/>
      <c r="C70" s="110"/>
      <c r="D70" s="110"/>
      <c r="E70" s="110"/>
      <c r="F70" s="110"/>
      <c r="G70" s="110"/>
      <c r="H70" s="110"/>
      <c r="I70" s="111"/>
    </row>
  </sheetData>
  <mergeCells count="10">
    <mergeCell ref="C1:F2"/>
    <mergeCell ref="G49:I49"/>
    <mergeCell ref="G50:I50"/>
    <mergeCell ref="G51:I51"/>
    <mergeCell ref="B60:I60"/>
    <mergeCell ref="A63:I70"/>
    <mergeCell ref="B54:I54"/>
    <mergeCell ref="B58:I58"/>
    <mergeCell ref="B59:I59"/>
    <mergeCell ref="B55:I55"/>
  </mergeCells>
  <phoneticPr fontId="2"/>
  <pageMargins left="0.78740157480314965" right="0.78740157480314965" top="0.39370078740157483" bottom="0.39370078740157483" header="0.51181102362204722" footer="0.51181102362204722"/>
  <pageSetup paperSize="9" orientation="landscape" verticalDpi="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0"/>
  <sheetViews>
    <sheetView topLeftCell="A19" workbookViewId="0">
      <selection activeCell="F43" sqref="F43"/>
    </sheetView>
  </sheetViews>
  <sheetFormatPr defaultRowHeight="13.5"/>
  <cols>
    <col min="1" max="1" width="11.25" customWidth="1"/>
    <col min="2" max="2" width="10.5" customWidth="1"/>
    <col min="3" max="3" width="10" customWidth="1"/>
    <col min="4" max="6" width="10.25" bestFit="1" customWidth="1"/>
    <col min="7"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c r="H5" s="54"/>
      <c r="I5" s="54"/>
      <c r="J5" s="54"/>
      <c r="K5" s="54"/>
      <c r="L5" s="54"/>
      <c r="M5" s="54"/>
    </row>
    <row r="6" spans="1:14">
      <c r="A6" s="5" t="s">
        <v>2</v>
      </c>
      <c r="B6" s="34">
        <v>3178252</v>
      </c>
      <c r="C6" s="34">
        <v>2497172</v>
      </c>
      <c r="D6" s="54">
        <v>4381483</v>
      </c>
      <c r="E6" s="61">
        <v>2746302</v>
      </c>
      <c r="F6" s="54">
        <v>3308448</v>
      </c>
      <c r="G6" s="54"/>
      <c r="H6" s="54"/>
      <c r="I6" s="54"/>
      <c r="J6" s="54"/>
      <c r="K6" s="54"/>
      <c r="L6" s="54"/>
      <c r="M6" s="54"/>
    </row>
    <row r="7" spans="1:14">
      <c r="A7" s="5" t="s">
        <v>3</v>
      </c>
      <c r="B7" s="34">
        <v>517511</v>
      </c>
      <c r="C7" s="53">
        <v>530140</v>
      </c>
      <c r="D7" s="54">
        <v>500192</v>
      </c>
      <c r="E7" s="60">
        <v>643334</v>
      </c>
      <c r="F7" s="54">
        <v>421752</v>
      </c>
      <c r="G7" s="54"/>
      <c r="H7" s="54"/>
      <c r="I7" s="54"/>
      <c r="J7" s="54"/>
      <c r="K7" s="54"/>
      <c r="L7" s="54"/>
      <c r="M7" s="54"/>
    </row>
    <row r="8" spans="1:14">
      <c r="A8" s="5" t="s">
        <v>4</v>
      </c>
      <c r="B8" s="34">
        <v>786915</v>
      </c>
      <c r="C8" s="34">
        <v>749569</v>
      </c>
      <c r="D8" s="54">
        <v>679385</v>
      </c>
      <c r="E8" s="60">
        <v>776760</v>
      </c>
      <c r="F8" s="54">
        <v>722563</v>
      </c>
      <c r="G8" s="54"/>
      <c r="H8" s="54"/>
      <c r="I8" s="54"/>
      <c r="J8" s="54"/>
      <c r="K8" s="54"/>
      <c r="L8" s="54"/>
      <c r="M8" s="54"/>
    </row>
    <row r="9" spans="1:14">
      <c r="A9" s="5" t="s">
        <v>55</v>
      </c>
      <c r="B9" s="34">
        <v>1026340</v>
      </c>
      <c r="C9" s="34">
        <v>1072986</v>
      </c>
      <c r="D9" s="54">
        <v>1169684</v>
      </c>
      <c r="E9" s="60">
        <v>987275</v>
      </c>
      <c r="F9" s="54">
        <v>1008417</v>
      </c>
      <c r="G9" s="54"/>
      <c r="H9" s="54"/>
      <c r="I9" s="54"/>
      <c r="J9" s="54"/>
      <c r="K9" s="54"/>
      <c r="L9" s="54"/>
      <c r="M9" s="54"/>
    </row>
    <row r="10" spans="1:14">
      <c r="A10" s="5" t="s">
        <v>6</v>
      </c>
      <c r="B10" s="34">
        <v>49086</v>
      </c>
      <c r="C10" s="34">
        <v>85266</v>
      </c>
      <c r="D10" s="54">
        <v>37098</v>
      </c>
      <c r="E10" s="60">
        <v>37238</v>
      </c>
      <c r="F10" s="54">
        <v>33696</v>
      </c>
      <c r="G10" s="54"/>
      <c r="H10" s="54"/>
      <c r="I10" s="54"/>
      <c r="J10" s="54"/>
      <c r="K10" s="54"/>
      <c r="L10" s="54"/>
      <c r="M10" s="54"/>
      <c r="N10" t="s">
        <v>49</v>
      </c>
    </row>
    <row r="11" spans="1:14">
      <c r="A11" s="5" t="s">
        <v>10</v>
      </c>
      <c r="B11" s="45">
        <f>SUM(B5:B10)</f>
        <v>12003740</v>
      </c>
      <c r="C11" s="45">
        <f>SUM(C5:C10)</f>
        <v>10059573</v>
      </c>
      <c r="D11" s="45">
        <f t="shared" ref="D11:M11" si="0">SUM(D5:D10)</f>
        <v>12495327</v>
      </c>
      <c r="E11" s="45">
        <f t="shared" si="0"/>
        <v>11935386</v>
      </c>
      <c r="F11" s="45">
        <f t="shared" si="0"/>
        <v>11305937</v>
      </c>
      <c r="G11" s="45">
        <f t="shared" si="0"/>
        <v>0</v>
      </c>
      <c r="H11" s="45">
        <f t="shared" si="0"/>
        <v>0</v>
      </c>
      <c r="I11" s="45">
        <f t="shared" si="0"/>
        <v>0</v>
      </c>
      <c r="J11" s="45">
        <f t="shared" si="0"/>
        <v>0</v>
      </c>
      <c r="K11" s="45">
        <f t="shared" si="0"/>
        <v>0</v>
      </c>
      <c r="L11" s="45">
        <f t="shared" si="0"/>
        <v>0</v>
      </c>
      <c r="M11" s="45">
        <f t="shared" si="0"/>
        <v>0</v>
      </c>
      <c r="N11" s="52">
        <f>SUM(B11:M11)</f>
        <v>57799963</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c r="H15" s="45"/>
      <c r="I15" s="45"/>
      <c r="J15" s="45"/>
      <c r="K15" s="45"/>
      <c r="L15" s="45"/>
      <c r="M15" s="5"/>
    </row>
    <row r="16" spans="1:14">
      <c r="A16" s="77" t="s">
        <v>58</v>
      </c>
      <c r="B16" s="79">
        <v>132</v>
      </c>
      <c r="C16" s="78">
        <v>132</v>
      </c>
      <c r="D16" s="79">
        <v>132</v>
      </c>
      <c r="E16" s="78">
        <v>133</v>
      </c>
      <c r="F16" s="78">
        <v>133</v>
      </c>
      <c r="G16" s="78"/>
      <c r="H16" s="78"/>
      <c r="I16" s="78"/>
      <c r="J16" s="78"/>
      <c r="K16" s="78"/>
      <c r="L16" s="78"/>
      <c r="M16" s="5"/>
      <c r="N16" s="53">
        <f>N11/12</f>
        <v>4816663.583333333</v>
      </c>
    </row>
    <row r="17" spans="1:14">
      <c r="A17" s="76" t="s">
        <v>62</v>
      </c>
      <c r="B17" s="5">
        <v>39</v>
      </c>
      <c r="C17" s="45">
        <v>39</v>
      </c>
      <c r="D17" s="5">
        <v>39</v>
      </c>
      <c r="E17" s="45">
        <v>39</v>
      </c>
      <c r="F17" s="45">
        <v>39</v>
      </c>
      <c r="G17" s="45"/>
      <c r="H17" s="45"/>
      <c r="I17" s="45"/>
      <c r="J17" s="45"/>
      <c r="K17" s="45"/>
      <c r="L17" s="45"/>
      <c r="M17" s="5"/>
      <c r="N17" s="53"/>
    </row>
    <row r="18" spans="1:14">
      <c r="A18" s="77" t="s">
        <v>59</v>
      </c>
      <c r="B18" s="79">
        <v>48</v>
      </c>
      <c r="C18" s="78">
        <v>48</v>
      </c>
      <c r="D18" s="78">
        <v>48</v>
      </c>
      <c r="E18" s="78">
        <v>48</v>
      </c>
      <c r="F18" s="78">
        <v>48</v>
      </c>
      <c r="G18" s="78"/>
      <c r="H18" s="78"/>
      <c r="I18" s="78"/>
      <c r="J18" s="78"/>
      <c r="K18" s="78"/>
      <c r="L18" s="78"/>
      <c r="M18" s="5"/>
    </row>
    <row r="19" spans="1:14">
      <c r="A19" s="76" t="s">
        <v>63</v>
      </c>
      <c r="B19" s="5">
        <v>67</v>
      </c>
      <c r="C19" s="45">
        <v>67</v>
      </c>
      <c r="D19" s="45">
        <v>67</v>
      </c>
      <c r="E19" s="45">
        <v>66</v>
      </c>
      <c r="F19" s="45">
        <v>66</v>
      </c>
      <c r="G19" s="45"/>
      <c r="H19" s="45"/>
      <c r="I19" s="45"/>
      <c r="J19" s="45"/>
      <c r="K19" s="45"/>
      <c r="L19" s="45"/>
      <c r="M19" s="5"/>
    </row>
    <row r="20" spans="1:14">
      <c r="A20" s="77" t="s">
        <v>60</v>
      </c>
      <c r="B20" s="79">
        <v>20</v>
      </c>
      <c r="C20" s="78">
        <v>20</v>
      </c>
      <c r="D20" s="78">
        <v>20</v>
      </c>
      <c r="E20" s="78">
        <v>20</v>
      </c>
      <c r="F20" s="78">
        <v>20</v>
      </c>
      <c r="G20" s="78"/>
      <c r="H20" s="78"/>
      <c r="I20" s="78"/>
      <c r="J20" s="78"/>
      <c r="K20" s="78"/>
      <c r="L20" s="78"/>
      <c r="M20" s="5"/>
      <c r="N20" s="52"/>
    </row>
    <row r="21" spans="1:14">
      <c r="A21" s="76" t="s">
        <v>57</v>
      </c>
      <c r="B21" s="45">
        <f>SUM(B15:B20)</f>
        <v>536</v>
      </c>
      <c r="C21" s="45">
        <f>SUM(C15:C20)</f>
        <v>537</v>
      </c>
      <c r="D21" s="45">
        <f t="shared" ref="D21:M21" si="1">SUM(D15:D20)</f>
        <v>540</v>
      </c>
      <c r="E21" s="45">
        <f t="shared" si="1"/>
        <v>542</v>
      </c>
      <c r="F21" s="45">
        <f t="shared" si="1"/>
        <v>542</v>
      </c>
      <c r="G21" s="45">
        <f t="shared" si="1"/>
        <v>0</v>
      </c>
      <c r="H21" s="45">
        <f t="shared" si="1"/>
        <v>0</v>
      </c>
      <c r="I21" s="45">
        <f t="shared" si="1"/>
        <v>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t="e">
        <f t="shared" si="2"/>
        <v>#DIV/0!</v>
      </c>
      <c r="H22" s="80" t="e">
        <f t="shared" si="2"/>
        <v>#DIV/0!</v>
      </c>
      <c r="I22" s="80" t="e">
        <f t="shared" si="2"/>
        <v>#DIV/0!</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51</v>
      </c>
      <c r="C26" s="28">
        <v>58</v>
      </c>
      <c r="D26" s="30">
        <v>0</v>
      </c>
      <c r="E26" s="28">
        <v>30</v>
      </c>
      <c r="F26" s="30">
        <v>39</v>
      </c>
      <c r="G26" s="30">
        <v>67</v>
      </c>
      <c r="H26" s="47">
        <v>50</v>
      </c>
      <c r="I26" s="42">
        <f>SUM(B26:H26)</f>
        <v>295</v>
      </c>
    </row>
    <row r="27" spans="1:14" ht="14.25" thickBot="1">
      <c r="A27" s="9" t="s">
        <v>37</v>
      </c>
      <c r="B27" s="31">
        <v>176</v>
      </c>
      <c r="C27" s="29">
        <v>177</v>
      </c>
      <c r="D27" s="31">
        <v>177</v>
      </c>
      <c r="E27" s="29">
        <v>176</v>
      </c>
      <c r="F27" s="31">
        <v>176</v>
      </c>
      <c r="G27" s="31">
        <v>174</v>
      </c>
      <c r="H27" s="48">
        <v>174</v>
      </c>
      <c r="I27" s="44">
        <f>SUM(B27:H27)</f>
        <v>1230</v>
      </c>
    </row>
    <row r="28" spans="1:14" ht="14.25" thickBot="1">
      <c r="A28" s="27"/>
      <c r="B28" s="32">
        <v>8</v>
      </c>
      <c r="C28" s="32">
        <v>9</v>
      </c>
      <c r="D28" s="32">
        <v>10</v>
      </c>
      <c r="E28" s="32">
        <v>11</v>
      </c>
      <c r="F28" s="32">
        <v>12</v>
      </c>
      <c r="G28" s="32">
        <v>13</v>
      </c>
      <c r="H28" s="46">
        <v>14</v>
      </c>
      <c r="I28" s="43" t="s">
        <v>34</v>
      </c>
    </row>
    <row r="29" spans="1:14">
      <c r="A29" s="25" t="s">
        <v>9</v>
      </c>
      <c r="B29" s="30">
        <v>63</v>
      </c>
      <c r="C29" s="30">
        <v>79</v>
      </c>
      <c r="D29" s="30">
        <v>0</v>
      </c>
      <c r="E29" s="30">
        <v>35</v>
      </c>
      <c r="F29" s="30">
        <v>37</v>
      </c>
      <c r="G29" s="82">
        <v>48</v>
      </c>
      <c r="H29" s="47">
        <v>1</v>
      </c>
      <c r="I29" s="42">
        <f>SUM(B29:H29)</f>
        <v>263</v>
      </c>
    </row>
    <row r="30" spans="1:14" ht="14.25" thickBot="1">
      <c r="A30" s="9" t="s">
        <v>37</v>
      </c>
      <c r="B30" s="31">
        <v>173</v>
      </c>
      <c r="C30" s="31">
        <v>172</v>
      </c>
      <c r="D30" s="31">
        <v>171</v>
      </c>
      <c r="E30" s="31">
        <v>171</v>
      </c>
      <c r="F30" s="31">
        <v>171</v>
      </c>
      <c r="G30" s="31">
        <v>173</v>
      </c>
      <c r="H30" s="48">
        <v>173</v>
      </c>
      <c r="I30" s="44">
        <f>SUM(B30:H30)</f>
        <v>1204</v>
      </c>
    </row>
    <row r="31" spans="1:14" ht="14.25" thickBot="1">
      <c r="A31" s="27"/>
      <c r="B31" s="32">
        <v>15</v>
      </c>
      <c r="C31" s="32">
        <v>16</v>
      </c>
      <c r="D31" s="32">
        <v>17</v>
      </c>
      <c r="E31" s="32">
        <v>18</v>
      </c>
      <c r="F31" s="33">
        <v>19</v>
      </c>
      <c r="G31" s="32">
        <v>20</v>
      </c>
      <c r="H31" s="49">
        <v>21</v>
      </c>
      <c r="I31" s="43" t="s">
        <v>34</v>
      </c>
    </row>
    <row r="32" spans="1:14">
      <c r="A32" s="25" t="s">
        <v>9</v>
      </c>
      <c r="B32" s="30">
        <v>0</v>
      </c>
      <c r="C32" s="30">
        <v>0</v>
      </c>
      <c r="D32" s="30">
        <v>0</v>
      </c>
      <c r="E32" s="30">
        <v>32</v>
      </c>
      <c r="F32" s="28">
        <v>39</v>
      </c>
      <c r="G32" s="30">
        <v>73</v>
      </c>
      <c r="H32" s="50">
        <v>51</v>
      </c>
      <c r="I32" s="42">
        <f>SUM(B32:H32)</f>
        <v>195</v>
      </c>
    </row>
    <row r="33" spans="1:10" ht="14.25" thickBot="1">
      <c r="A33" s="9" t="s">
        <v>37</v>
      </c>
      <c r="B33" s="31">
        <v>173</v>
      </c>
      <c r="C33" s="31">
        <v>172</v>
      </c>
      <c r="D33" s="62">
        <v>172</v>
      </c>
      <c r="E33" s="31">
        <v>172</v>
      </c>
      <c r="F33" s="29">
        <v>174</v>
      </c>
      <c r="G33" s="31">
        <v>173</v>
      </c>
      <c r="H33" s="51">
        <v>173</v>
      </c>
      <c r="I33" s="44">
        <f>SUM(B33:H33)</f>
        <v>1209</v>
      </c>
    </row>
    <row r="34" spans="1:10" ht="14.25" thickBot="1">
      <c r="A34" s="27"/>
      <c r="B34" s="32">
        <v>22</v>
      </c>
      <c r="C34" s="32">
        <v>23</v>
      </c>
      <c r="D34" s="32">
        <v>24</v>
      </c>
      <c r="E34" s="32">
        <v>25</v>
      </c>
      <c r="F34" s="33">
        <v>26</v>
      </c>
      <c r="G34" s="32">
        <v>27</v>
      </c>
      <c r="H34" s="49">
        <v>28</v>
      </c>
      <c r="I34" s="43" t="s">
        <v>34</v>
      </c>
    </row>
    <row r="35" spans="1:10">
      <c r="A35" s="25" t="s">
        <v>9</v>
      </c>
      <c r="B35" s="30">
        <v>58</v>
      </c>
      <c r="C35" s="30">
        <v>75</v>
      </c>
      <c r="D35" s="30">
        <v>0</v>
      </c>
      <c r="E35" s="30">
        <v>42</v>
      </c>
      <c r="F35" s="28">
        <v>43</v>
      </c>
      <c r="G35" s="30">
        <v>67</v>
      </c>
      <c r="H35" s="50">
        <v>33</v>
      </c>
      <c r="I35" s="42">
        <f>SUM(B35:H35)</f>
        <v>318</v>
      </c>
    </row>
    <row r="36" spans="1:10" ht="14.25" thickBot="1">
      <c r="A36" s="9" t="s">
        <v>37</v>
      </c>
      <c r="B36" s="31">
        <v>173</v>
      </c>
      <c r="C36" s="31">
        <v>173</v>
      </c>
      <c r="D36" s="31">
        <v>173</v>
      </c>
      <c r="E36" s="31">
        <v>172</v>
      </c>
      <c r="F36" s="28">
        <v>172</v>
      </c>
      <c r="G36" s="30">
        <v>171</v>
      </c>
      <c r="H36" s="50">
        <v>171</v>
      </c>
      <c r="I36" s="44">
        <f>SUM(B36:H36)</f>
        <v>1205</v>
      </c>
    </row>
    <row r="37" spans="1:10" ht="14.25" thickBot="1">
      <c r="A37" s="27"/>
      <c r="B37" s="32">
        <v>29</v>
      </c>
      <c r="C37" s="32">
        <v>30</v>
      </c>
      <c r="D37" s="32">
        <v>31</v>
      </c>
      <c r="E37" s="56"/>
      <c r="F37" s="57"/>
      <c r="G37" s="57"/>
      <c r="H37" s="58"/>
      <c r="I37" s="43" t="s">
        <v>34</v>
      </c>
    </row>
    <row r="38" spans="1:10">
      <c r="A38" s="25" t="s">
        <v>9</v>
      </c>
      <c r="B38" s="1">
        <v>15</v>
      </c>
      <c r="C38" s="1">
        <v>51</v>
      </c>
      <c r="D38" s="1">
        <v>0</v>
      </c>
      <c r="E38" s="21"/>
      <c r="F38" s="2"/>
      <c r="G38" s="2"/>
      <c r="H38" s="10"/>
      <c r="I38" s="42">
        <f>SUM(B38,C38,D38)</f>
        <v>66</v>
      </c>
    </row>
    <row r="39" spans="1:10" ht="14.25" thickBot="1">
      <c r="A39" s="9" t="s">
        <v>37</v>
      </c>
      <c r="B39" s="4">
        <v>171</v>
      </c>
      <c r="C39" s="4">
        <v>170</v>
      </c>
      <c r="D39" s="4">
        <v>170</v>
      </c>
      <c r="E39" s="22"/>
      <c r="F39" s="11"/>
      <c r="G39" s="2"/>
      <c r="H39" s="10"/>
      <c r="I39" s="41">
        <f>SUM(B39,C39,D39)</f>
        <v>511</v>
      </c>
    </row>
    <row r="40" spans="1:10">
      <c r="G40" s="35" t="s">
        <v>10</v>
      </c>
      <c r="H40" s="36" t="s">
        <v>9</v>
      </c>
      <c r="I40" s="38">
        <f>SUM(I26,I29,I32,I35,I38)</f>
        <v>1137</v>
      </c>
      <c r="J40" s="63">
        <f>I40/26</f>
        <v>43.730769230769234</v>
      </c>
    </row>
    <row r="41" spans="1:10" ht="14.25" thickBot="1">
      <c r="A41" s="12" t="s">
        <v>66</v>
      </c>
      <c r="G41" s="40"/>
      <c r="H41" s="37" t="s">
        <v>8</v>
      </c>
      <c r="I41" s="39">
        <f>SUM(I27,I30,I33,I36,I39)</f>
        <v>5359</v>
      </c>
      <c r="J41" s="63">
        <f>I41/30</f>
        <v>178.63333333333333</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4</v>
      </c>
      <c r="F50" s="5">
        <v>0</v>
      </c>
      <c r="G50" s="98"/>
      <c r="H50" s="98"/>
      <c r="I50" s="99"/>
    </row>
    <row r="51" spans="1:9">
      <c r="A51" s="8" t="s">
        <v>70</v>
      </c>
      <c r="B51" s="5">
        <v>0</v>
      </c>
      <c r="C51" s="5">
        <v>0</v>
      </c>
      <c r="D51" s="5">
        <v>0</v>
      </c>
      <c r="E51" s="5">
        <v>0</v>
      </c>
      <c r="F51" s="5">
        <v>0</v>
      </c>
      <c r="G51" s="121"/>
      <c r="H51" s="122"/>
      <c r="I51" s="123"/>
    </row>
    <row r="53" spans="1:9" ht="14.25" thickBot="1">
      <c r="A53" t="s">
        <v>29</v>
      </c>
    </row>
    <row r="54" spans="1:9" ht="28.5" customHeight="1">
      <c r="A54" s="24" t="s">
        <v>28</v>
      </c>
      <c r="B54" s="115" t="s">
        <v>78</v>
      </c>
      <c r="C54" s="127"/>
      <c r="D54" s="127"/>
      <c r="E54" s="127"/>
      <c r="F54" s="127"/>
      <c r="G54" s="116"/>
      <c r="H54" s="116"/>
      <c r="I54" s="117"/>
    </row>
    <row r="55" spans="1:9" ht="26.25" customHeight="1" thickBot="1">
      <c r="A55" s="9" t="s">
        <v>70</v>
      </c>
      <c r="B55" s="128" t="s">
        <v>36</v>
      </c>
      <c r="C55" s="129"/>
      <c r="D55" s="129"/>
      <c r="E55" s="129"/>
      <c r="F55" s="129"/>
      <c r="G55" s="129"/>
      <c r="H55" s="129"/>
      <c r="I55" s="130"/>
    </row>
    <row r="57" spans="1:9" ht="14.25" thickBot="1">
      <c r="A57" t="s">
        <v>30</v>
      </c>
    </row>
    <row r="58" spans="1:9" ht="22.5" customHeight="1">
      <c r="A58" s="24" t="s">
        <v>32</v>
      </c>
      <c r="B58" s="115" t="s">
        <v>80</v>
      </c>
      <c r="C58" s="116"/>
      <c r="D58" s="116"/>
      <c r="E58" s="116"/>
      <c r="F58" s="116"/>
      <c r="G58" s="116"/>
      <c r="H58" s="116"/>
      <c r="I58" s="117"/>
    </row>
    <row r="59" spans="1:9" ht="22.5" customHeight="1">
      <c r="A59" s="8" t="s">
        <v>31</v>
      </c>
      <c r="B59" s="118" t="s">
        <v>81</v>
      </c>
      <c r="C59" s="118"/>
      <c r="D59" s="118"/>
      <c r="E59" s="118"/>
      <c r="F59" s="118"/>
      <c r="G59" s="119"/>
      <c r="H59" s="119"/>
      <c r="I59" s="120"/>
    </row>
    <row r="60" spans="1:9" ht="22.5" customHeight="1" thickBot="1">
      <c r="A60" s="9" t="s">
        <v>7</v>
      </c>
      <c r="B60" s="100" t="s">
        <v>36</v>
      </c>
      <c r="C60" s="100"/>
      <c r="D60" s="100"/>
      <c r="E60" s="100"/>
      <c r="F60" s="100"/>
      <c r="G60" s="101"/>
      <c r="H60" s="101"/>
      <c r="I60" s="102"/>
    </row>
    <row r="62" spans="1:9" ht="14.25" thickBot="1">
      <c r="A62" s="12" t="s">
        <v>33</v>
      </c>
    </row>
    <row r="63" spans="1:9">
      <c r="A63" s="103" t="s">
        <v>79</v>
      </c>
      <c r="B63" s="104"/>
      <c r="C63" s="104"/>
      <c r="D63" s="104"/>
      <c r="E63" s="104"/>
      <c r="F63" s="104"/>
      <c r="G63" s="104"/>
      <c r="H63" s="104"/>
      <c r="I63" s="105"/>
    </row>
    <row r="64" spans="1:9">
      <c r="A64" s="106"/>
      <c r="B64" s="107"/>
      <c r="C64" s="107"/>
      <c r="D64" s="107"/>
      <c r="E64" s="107"/>
      <c r="F64" s="107"/>
      <c r="G64" s="107"/>
      <c r="H64" s="107"/>
      <c r="I64" s="108"/>
    </row>
    <row r="65" spans="1:9">
      <c r="A65" s="106"/>
      <c r="B65" s="107"/>
      <c r="C65" s="107"/>
      <c r="D65" s="107"/>
      <c r="E65" s="107"/>
      <c r="F65" s="107"/>
      <c r="G65" s="107"/>
      <c r="H65" s="107"/>
      <c r="I65" s="108"/>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ht="14.25" thickBot="1">
      <c r="A70" s="109"/>
      <c r="B70" s="110"/>
      <c r="C70" s="110"/>
      <c r="D70" s="110"/>
      <c r="E70" s="110"/>
      <c r="F70" s="110"/>
      <c r="G70" s="110"/>
      <c r="H70" s="110"/>
      <c r="I70" s="111"/>
    </row>
  </sheetData>
  <mergeCells count="10">
    <mergeCell ref="C1:F2"/>
    <mergeCell ref="G49:I49"/>
    <mergeCell ref="G50:I50"/>
    <mergeCell ref="G51:I51"/>
    <mergeCell ref="B60:I60"/>
    <mergeCell ref="A63:I70"/>
    <mergeCell ref="B54:I54"/>
    <mergeCell ref="B58:I58"/>
    <mergeCell ref="B59:I59"/>
    <mergeCell ref="B55:I55"/>
  </mergeCells>
  <phoneticPr fontId="2"/>
  <pageMargins left="0.75" right="0.75" top="1" bottom="1" header="0.51200000000000001" footer="0.51200000000000001"/>
  <headerFooter alignWithMargins="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6"/>
  <sheetViews>
    <sheetView topLeftCell="A28" workbookViewId="0">
      <selection activeCell="E41" sqref="E41"/>
    </sheetView>
  </sheetViews>
  <sheetFormatPr defaultRowHeight="13.5"/>
  <cols>
    <col min="1" max="1" width="11.25" customWidth="1"/>
    <col min="2" max="2" width="10.5" customWidth="1"/>
    <col min="3" max="3" width="10" customWidth="1"/>
    <col min="4" max="7" width="10.25" bestFit="1" customWidth="1"/>
    <col min="8"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v>6923079</v>
      </c>
      <c r="H5" s="54"/>
      <c r="I5" s="54"/>
      <c r="J5" s="54"/>
      <c r="K5" s="54"/>
      <c r="L5" s="54"/>
      <c r="M5" s="54"/>
    </row>
    <row r="6" spans="1:14">
      <c r="A6" s="5" t="s">
        <v>2</v>
      </c>
      <c r="B6" s="34">
        <v>3178252</v>
      </c>
      <c r="C6" s="34">
        <v>2497172</v>
      </c>
      <c r="D6" s="54">
        <v>4381483</v>
      </c>
      <c r="E6" s="61">
        <v>2746302</v>
      </c>
      <c r="F6" s="54">
        <v>3308448</v>
      </c>
      <c r="G6" s="54">
        <v>3110808</v>
      </c>
      <c r="H6" s="54"/>
      <c r="I6" s="54"/>
      <c r="J6" s="54"/>
      <c r="K6" s="54"/>
      <c r="L6" s="54"/>
      <c r="M6" s="54"/>
    </row>
    <row r="7" spans="1:14">
      <c r="A7" s="5" t="s">
        <v>3</v>
      </c>
      <c r="B7" s="34">
        <v>517511</v>
      </c>
      <c r="C7" s="53">
        <v>530140</v>
      </c>
      <c r="D7" s="54">
        <v>500192</v>
      </c>
      <c r="E7" s="60">
        <v>643334</v>
      </c>
      <c r="F7" s="54">
        <v>421752</v>
      </c>
      <c r="G7" s="54">
        <v>610032</v>
      </c>
      <c r="H7" s="54"/>
      <c r="I7" s="54"/>
      <c r="J7" s="54"/>
      <c r="K7" s="54"/>
      <c r="L7" s="54"/>
      <c r="M7" s="54"/>
    </row>
    <row r="8" spans="1:14">
      <c r="A8" s="5" t="s">
        <v>4</v>
      </c>
      <c r="B8" s="34">
        <v>786915</v>
      </c>
      <c r="C8" s="34">
        <v>749569</v>
      </c>
      <c r="D8" s="54">
        <v>679385</v>
      </c>
      <c r="E8" s="60">
        <v>776760</v>
      </c>
      <c r="F8" s="54">
        <v>722563</v>
      </c>
      <c r="G8" s="54">
        <v>709538</v>
      </c>
      <c r="H8" s="54"/>
      <c r="I8" s="54"/>
      <c r="J8" s="54"/>
      <c r="K8" s="54"/>
      <c r="L8" s="54"/>
      <c r="M8" s="54"/>
    </row>
    <row r="9" spans="1:14">
      <c r="A9" s="5" t="s">
        <v>55</v>
      </c>
      <c r="B9" s="34">
        <v>1026340</v>
      </c>
      <c r="C9" s="34">
        <v>1072986</v>
      </c>
      <c r="D9" s="54">
        <v>1169684</v>
      </c>
      <c r="E9" s="60">
        <v>987275</v>
      </c>
      <c r="F9" s="54">
        <v>1008417</v>
      </c>
      <c r="G9" s="54">
        <v>1085448</v>
      </c>
      <c r="H9" s="54"/>
      <c r="I9" s="54"/>
      <c r="J9" s="54"/>
      <c r="K9" s="54"/>
      <c r="L9" s="54"/>
      <c r="M9" s="54"/>
    </row>
    <row r="10" spans="1:14">
      <c r="A10" s="5" t="s">
        <v>6</v>
      </c>
      <c r="B10" s="34">
        <v>49086</v>
      </c>
      <c r="C10" s="34">
        <v>85266</v>
      </c>
      <c r="D10" s="54">
        <v>37098</v>
      </c>
      <c r="E10" s="60">
        <v>37238</v>
      </c>
      <c r="F10" s="54">
        <v>33696</v>
      </c>
      <c r="G10" s="54">
        <v>35154</v>
      </c>
      <c r="H10" s="54"/>
      <c r="I10" s="54"/>
      <c r="J10" s="54"/>
      <c r="K10" s="54"/>
      <c r="L10" s="54"/>
      <c r="M10" s="54"/>
      <c r="N10" t="s">
        <v>49</v>
      </c>
    </row>
    <row r="11" spans="1:14">
      <c r="A11" s="5" t="s">
        <v>10</v>
      </c>
      <c r="B11" s="45">
        <f>SUM(B5:B10)</f>
        <v>12003740</v>
      </c>
      <c r="C11" s="45">
        <f>SUM(C5:C10)</f>
        <v>10059573</v>
      </c>
      <c r="D11" s="45">
        <f t="shared" ref="D11:M11" si="0">SUM(D5:D10)</f>
        <v>12495327</v>
      </c>
      <c r="E11" s="45">
        <f t="shared" si="0"/>
        <v>11935386</v>
      </c>
      <c r="F11" s="45">
        <f t="shared" si="0"/>
        <v>11305937</v>
      </c>
      <c r="G11" s="45">
        <f t="shared" si="0"/>
        <v>12474059</v>
      </c>
      <c r="H11" s="45">
        <f t="shared" si="0"/>
        <v>0</v>
      </c>
      <c r="I11" s="45">
        <f t="shared" si="0"/>
        <v>0</v>
      </c>
      <c r="J11" s="45">
        <f t="shared" si="0"/>
        <v>0</v>
      </c>
      <c r="K11" s="45">
        <f t="shared" si="0"/>
        <v>0</v>
      </c>
      <c r="L11" s="45">
        <f t="shared" si="0"/>
        <v>0</v>
      </c>
      <c r="M11" s="45">
        <f t="shared" si="0"/>
        <v>0</v>
      </c>
      <c r="N11" s="52">
        <f>SUM(B11:M11)</f>
        <v>70274022</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v>236</v>
      </c>
      <c r="H15" s="45"/>
      <c r="I15" s="45"/>
      <c r="J15" s="45"/>
      <c r="K15" s="45"/>
      <c r="L15" s="45"/>
      <c r="M15" s="5"/>
    </row>
    <row r="16" spans="1:14">
      <c r="A16" s="77" t="s">
        <v>58</v>
      </c>
      <c r="B16" s="79">
        <v>132</v>
      </c>
      <c r="C16" s="78">
        <v>132</v>
      </c>
      <c r="D16" s="79">
        <v>132</v>
      </c>
      <c r="E16" s="78">
        <v>133</v>
      </c>
      <c r="F16" s="78">
        <v>133</v>
      </c>
      <c r="G16" s="78">
        <v>133</v>
      </c>
      <c r="H16" s="78"/>
      <c r="I16" s="78"/>
      <c r="J16" s="78"/>
      <c r="K16" s="78"/>
      <c r="L16" s="78"/>
      <c r="M16" s="5"/>
      <c r="N16" s="53">
        <f>N11/12</f>
        <v>5856168.5</v>
      </c>
    </row>
    <row r="17" spans="1:14">
      <c r="A17" s="76" t="s">
        <v>62</v>
      </c>
      <c r="B17" s="5">
        <v>39</v>
      </c>
      <c r="C17" s="45">
        <v>39</v>
      </c>
      <c r="D17" s="5">
        <v>39</v>
      </c>
      <c r="E17" s="45">
        <v>39</v>
      </c>
      <c r="F17" s="45">
        <v>39</v>
      </c>
      <c r="G17" s="45">
        <v>39</v>
      </c>
      <c r="H17" s="45"/>
      <c r="I17" s="45"/>
      <c r="J17" s="45"/>
      <c r="K17" s="45"/>
      <c r="L17" s="45"/>
      <c r="M17" s="5"/>
      <c r="N17" s="53"/>
    </row>
    <row r="18" spans="1:14">
      <c r="A18" s="77" t="s">
        <v>59</v>
      </c>
      <c r="B18" s="79">
        <v>48</v>
      </c>
      <c r="C18" s="78">
        <v>48</v>
      </c>
      <c r="D18" s="78">
        <v>48</v>
      </c>
      <c r="E18" s="78">
        <v>48</v>
      </c>
      <c r="F18" s="78">
        <v>48</v>
      </c>
      <c r="G18" s="78">
        <v>48</v>
      </c>
      <c r="H18" s="78"/>
      <c r="I18" s="78"/>
      <c r="J18" s="78"/>
      <c r="K18" s="78"/>
      <c r="L18" s="78"/>
      <c r="M18" s="5"/>
    </row>
    <row r="19" spans="1:14">
      <c r="A19" s="76" t="s">
        <v>63</v>
      </c>
      <c r="B19" s="5">
        <v>67</v>
      </c>
      <c r="C19" s="45">
        <v>67</v>
      </c>
      <c r="D19" s="45">
        <v>67</v>
      </c>
      <c r="E19" s="45">
        <v>66</v>
      </c>
      <c r="F19" s="45">
        <v>66</v>
      </c>
      <c r="G19" s="45">
        <v>66</v>
      </c>
      <c r="H19" s="45"/>
      <c r="I19" s="45"/>
      <c r="J19" s="45"/>
      <c r="K19" s="45"/>
      <c r="L19" s="45"/>
      <c r="M19" s="5"/>
    </row>
    <row r="20" spans="1:14">
      <c r="A20" s="77" t="s">
        <v>60</v>
      </c>
      <c r="B20" s="79">
        <v>20</v>
      </c>
      <c r="C20" s="78">
        <v>20</v>
      </c>
      <c r="D20" s="78">
        <v>20</v>
      </c>
      <c r="E20" s="78">
        <v>20</v>
      </c>
      <c r="F20" s="78">
        <v>20</v>
      </c>
      <c r="G20" s="78">
        <v>20</v>
      </c>
      <c r="H20" s="78"/>
      <c r="I20" s="78"/>
      <c r="J20" s="78"/>
      <c r="K20" s="78"/>
      <c r="L20" s="78"/>
      <c r="M20" s="5"/>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0</v>
      </c>
      <c r="I21" s="45">
        <f t="shared" si="1"/>
        <v>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t="e">
        <f t="shared" si="2"/>
        <v>#DIV/0!</v>
      </c>
      <c r="I22" s="80" t="e">
        <f t="shared" si="2"/>
        <v>#DIV/0!</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29</v>
      </c>
      <c r="C26" s="28">
        <v>52</v>
      </c>
      <c r="D26" s="30">
        <v>66</v>
      </c>
      <c r="E26" s="28">
        <v>49</v>
      </c>
      <c r="F26" s="30">
        <v>51</v>
      </c>
      <c r="G26" s="30">
        <v>79</v>
      </c>
      <c r="H26" s="47">
        <v>0</v>
      </c>
      <c r="I26" s="42">
        <f>SUM(B26:H26)</f>
        <v>326</v>
      </c>
    </row>
    <row r="27" spans="1:14" ht="14.25" thickBot="1">
      <c r="A27" s="9" t="s">
        <v>37</v>
      </c>
      <c r="B27" s="31">
        <v>170</v>
      </c>
      <c r="C27" s="29">
        <v>170</v>
      </c>
      <c r="D27" s="31">
        <v>171</v>
      </c>
      <c r="E27" s="29">
        <v>172</v>
      </c>
      <c r="F27" s="31">
        <v>172</v>
      </c>
      <c r="G27" s="31">
        <v>173</v>
      </c>
      <c r="H27" s="48">
        <v>173</v>
      </c>
      <c r="I27" s="44">
        <f>SUM(B27:H27)</f>
        <v>1201</v>
      </c>
    </row>
    <row r="28" spans="1:14" ht="14.25" thickBot="1">
      <c r="A28" s="27"/>
      <c r="B28" s="32">
        <v>8</v>
      </c>
      <c r="C28" s="32">
        <v>9</v>
      </c>
      <c r="D28" s="32">
        <v>10</v>
      </c>
      <c r="E28" s="32">
        <v>11</v>
      </c>
      <c r="F28" s="32">
        <v>12</v>
      </c>
      <c r="G28" s="32">
        <v>13</v>
      </c>
      <c r="H28" s="46">
        <v>14</v>
      </c>
      <c r="I28" s="43" t="s">
        <v>34</v>
      </c>
    </row>
    <row r="29" spans="1:14">
      <c r="A29" s="25" t="s">
        <v>9</v>
      </c>
      <c r="B29" s="30">
        <v>43</v>
      </c>
      <c r="C29" s="30">
        <v>28</v>
      </c>
      <c r="D29" s="30">
        <v>67</v>
      </c>
      <c r="E29" s="30">
        <v>24</v>
      </c>
      <c r="F29" s="30">
        <v>12</v>
      </c>
      <c r="G29" s="82">
        <v>29</v>
      </c>
      <c r="H29" s="47">
        <v>0</v>
      </c>
      <c r="I29" s="42">
        <f>SUM(B29:H29)</f>
        <v>203</v>
      </c>
    </row>
    <row r="30" spans="1:14" ht="14.25" thickBot="1">
      <c r="A30" s="9" t="s">
        <v>37</v>
      </c>
      <c r="B30" s="31">
        <v>171</v>
      </c>
      <c r="C30" s="31">
        <v>171</v>
      </c>
      <c r="D30" s="31">
        <v>170</v>
      </c>
      <c r="E30" s="31">
        <v>171</v>
      </c>
      <c r="F30" s="31">
        <v>171</v>
      </c>
      <c r="G30" s="31">
        <v>169</v>
      </c>
      <c r="H30" s="48">
        <v>169</v>
      </c>
      <c r="I30" s="44">
        <f>SUM(B30:H30)</f>
        <v>1192</v>
      </c>
    </row>
    <row r="31" spans="1:14" ht="14.25" thickBot="1">
      <c r="A31" s="27"/>
      <c r="B31" s="32">
        <v>15</v>
      </c>
      <c r="C31" s="32">
        <v>16</v>
      </c>
      <c r="D31" s="32">
        <v>17</v>
      </c>
      <c r="E31" s="32">
        <v>18</v>
      </c>
      <c r="F31" s="33">
        <v>19</v>
      </c>
      <c r="G31" s="32">
        <v>20</v>
      </c>
      <c r="H31" s="49">
        <v>21</v>
      </c>
      <c r="I31" s="43" t="s">
        <v>34</v>
      </c>
    </row>
    <row r="32" spans="1:14">
      <c r="A32" s="25" t="s">
        <v>9</v>
      </c>
      <c r="B32" s="30">
        <v>28</v>
      </c>
      <c r="C32" s="30">
        <v>49</v>
      </c>
      <c r="D32" s="30">
        <v>71</v>
      </c>
      <c r="E32" s="30">
        <v>48</v>
      </c>
      <c r="F32" s="28">
        <v>55</v>
      </c>
      <c r="G32" s="30">
        <v>78</v>
      </c>
      <c r="H32" s="50">
        <v>0</v>
      </c>
      <c r="I32" s="42">
        <f>SUM(B32:H32)</f>
        <v>329</v>
      </c>
    </row>
    <row r="33" spans="1:10" ht="14.25" thickBot="1">
      <c r="A33" s="9" t="s">
        <v>37</v>
      </c>
      <c r="B33" s="31">
        <v>168</v>
      </c>
      <c r="C33" s="31">
        <v>168</v>
      </c>
      <c r="D33" s="62">
        <v>169</v>
      </c>
      <c r="E33" s="31">
        <v>170</v>
      </c>
      <c r="F33" s="29">
        <v>170</v>
      </c>
      <c r="G33" s="31">
        <v>170</v>
      </c>
      <c r="H33" s="51">
        <v>170</v>
      </c>
      <c r="I33" s="44">
        <f>SUM(B33:H33)</f>
        <v>1185</v>
      </c>
    </row>
    <row r="34" spans="1:10" ht="14.25" thickBot="1">
      <c r="A34" s="27"/>
      <c r="B34" s="32">
        <v>22</v>
      </c>
      <c r="C34" s="32">
        <v>23</v>
      </c>
      <c r="D34" s="32">
        <v>24</v>
      </c>
      <c r="E34" s="32">
        <v>25</v>
      </c>
      <c r="F34" s="33">
        <v>26</v>
      </c>
      <c r="G34" s="32">
        <v>27</v>
      </c>
      <c r="H34" s="49">
        <v>28</v>
      </c>
      <c r="I34" s="43" t="s">
        <v>34</v>
      </c>
    </row>
    <row r="35" spans="1:10">
      <c r="A35" s="25" t="s">
        <v>9</v>
      </c>
      <c r="B35" s="30">
        <v>40</v>
      </c>
      <c r="C35" s="30">
        <v>38</v>
      </c>
      <c r="D35" s="30">
        <v>67</v>
      </c>
      <c r="E35" s="30">
        <v>29</v>
      </c>
      <c r="F35" s="28">
        <v>18</v>
      </c>
      <c r="G35" s="30">
        <v>55</v>
      </c>
      <c r="H35" s="50">
        <v>0</v>
      </c>
      <c r="I35" s="42">
        <f>SUM(B35:H35)</f>
        <v>247</v>
      </c>
    </row>
    <row r="36" spans="1:10" ht="14.25" thickBot="1">
      <c r="A36" s="9" t="s">
        <v>37</v>
      </c>
      <c r="B36" s="31">
        <v>170</v>
      </c>
      <c r="C36" s="31">
        <v>170</v>
      </c>
      <c r="D36" s="31">
        <v>167</v>
      </c>
      <c r="E36" s="31">
        <v>167</v>
      </c>
      <c r="F36" s="28">
        <v>167</v>
      </c>
      <c r="G36" s="30">
        <v>168</v>
      </c>
      <c r="H36" s="50">
        <v>168</v>
      </c>
      <c r="I36" s="44">
        <f>SUM(B36:H36)</f>
        <v>1177</v>
      </c>
    </row>
    <row r="37" spans="1:10" ht="14.25" thickBot="1">
      <c r="A37" s="27"/>
      <c r="B37" s="32">
        <v>29</v>
      </c>
      <c r="C37" s="32">
        <v>30</v>
      </c>
      <c r="D37" s="32"/>
      <c r="E37" s="56"/>
      <c r="F37" s="57"/>
      <c r="G37" s="57"/>
      <c r="H37" s="58"/>
      <c r="I37" s="43" t="s">
        <v>34</v>
      </c>
    </row>
    <row r="38" spans="1:10">
      <c r="A38" s="25" t="s">
        <v>9</v>
      </c>
      <c r="B38" s="1">
        <v>36</v>
      </c>
      <c r="C38" s="1">
        <v>43</v>
      </c>
      <c r="D38" s="1"/>
      <c r="E38" s="21"/>
      <c r="F38" s="2"/>
      <c r="G38" s="2"/>
      <c r="H38" s="10"/>
      <c r="I38" s="42">
        <f>SUM(B38,C38,D38)</f>
        <v>79</v>
      </c>
    </row>
    <row r="39" spans="1:10" ht="14.25" thickBot="1">
      <c r="A39" s="9" t="s">
        <v>37</v>
      </c>
      <c r="B39" s="4">
        <v>169</v>
      </c>
      <c r="C39" s="4">
        <v>169</v>
      </c>
      <c r="D39" s="4"/>
      <c r="E39" s="22"/>
      <c r="F39" s="11"/>
      <c r="G39" s="2"/>
      <c r="H39" s="10"/>
      <c r="I39" s="41">
        <f>SUM(B39,C39,D39)</f>
        <v>338</v>
      </c>
    </row>
    <row r="40" spans="1:10">
      <c r="G40" s="35" t="s">
        <v>10</v>
      </c>
      <c r="H40" s="36" t="s">
        <v>9</v>
      </c>
      <c r="I40" s="38">
        <f>SUM(I26,I29,I32,I35,I38)</f>
        <v>1184</v>
      </c>
      <c r="J40" s="63">
        <f>I40/26</f>
        <v>45.53846153846154</v>
      </c>
    </row>
    <row r="41" spans="1:10" ht="14.25" thickBot="1">
      <c r="A41" s="12" t="s">
        <v>66</v>
      </c>
      <c r="G41" s="40"/>
      <c r="H41" s="37" t="s">
        <v>8</v>
      </c>
      <c r="I41" s="39">
        <f>SUM(I27,I30,I33,I36,I39)</f>
        <v>5093</v>
      </c>
      <c r="J41" s="63">
        <f>I41/30</f>
        <v>169.76666666666668</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3</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0</v>
      </c>
      <c r="E53" s="5">
        <v>0</v>
      </c>
      <c r="F53" s="5">
        <v>0</v>
      </c>
      <c r="G53" s="121"/>
      <c r="H53" s="122"/>
      <c r="I53" s="123"/>
    </row>
    <row r="55" spans="1:9" ht="14.25" thickBot="1">
      <c r="A55" t="s">
        <v>29</v>
      </c>
    </row>
    <row r="56" spans="1:9" ht="28.5" customHeight="1">
      <c r="A56" s="24" t="s">
        <v>28</v>
      </c>
      <c r="B56" s="133" t="s">
        <v>86</v>
      </c>
      <c r="C56" s="127"/>
      <c r="D56" s="127"/>
      <c r="E56" s="127"/>
      <c r="F56" s="127"/>
      <c r="G56" s="116"/>
      <c r="H56" s="116"/>
      <c r="I56" s="117"/>
    </row>
    <row r="57" spans="1:9" ht="26.25" customHeight="1" thickBot="1">
      <c r="A57" s="9" t="s">
        <v>70</v>
      </c>
      <c r="B57" s="128" t="s">
        <v>36</v>
      </c>
      <c r="C57" s="129"/>
      <c r="D57" s="129"/>
      <c r="E57" s="129"/>
      <c r="F57" s="129"/>
      <c r="G57" s="129"/>
      <c r="H57" s="129"/>
      <c r="I57" s="130"/>
    </row>
    <row r="59" spans="1:9" ht="14.25" thickBot="1">
      <c r="A59" t="s">
        <v>30</v>
      </c>
    </row>
    <row r="60" spans="1:9" ht="22.5" customHeight="1">
      <c r="A60" s="24" t="s">
        <v>32</v>
      </c>
      <c r="B60" s="115" t="s">
        <v>80</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2" t="s">
        <v>87</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C1:F2"/>
    <mergeCell ref="G49:I49"/>
    <mergeCell ref="G50:I50"/>
    <mergeCell ref="G51:I51"/>
    <mergeCell ref="B56:I56"/>
    <mergeCell ref="G52:I52"/>
    <mergeCell ref="G53:I53"/>
    <mergeCell ref="B60:I60"/>
    <mergeCell ref="B61:I61"/>
    <mergeCell ref="B57:I57"/>
    <mergeCell ref="B62:I62"/>
    <mergeCell ref="A65:I72"/>
  </mergeCells>
  <phoneticPr fontId="2"/>
  <pageMargins left="0.75" right="0.75" top="1" bottom="1" header="0.51200000000000001" footer="0.51200000000000001"/>
  <headerFooter alignWithMargins="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workbookViewId="0">
      <selection activeCell="E29" sqref="E29"/>
    </sheetView>
  </sheetViews>
  <sheetFormatPr defaultRowHeight="13.5"/>
  <cols>
    <col min="1" max="1" width="10.125" customWidth="1"/>
    <col min="2" max="3" width="9.25" bestFit="1" customWidth="1"/>
    <col min="4" max="4" width="10.25" bestFit="1" customWidth="1"/>
    <col min="5" max="7" width="9.25" bestFit="1" customWidth="1"/>
    <col min="8" max="9" width="10.25" bestFit="1" customWidth="1"/>
    <col min="10" max="10" width="11.375" bestFit="1" customWidth="1"/>
    <col min="11" max="13" width="9.25" bestFit="1" customWidth="1"/>
    <col min="14" max="14" width="12.75" bestFit="1" customWidth="1"/>
  </cols>
  <sheetData>
    <row r="1" spans="1:15">
      <c r="C1" s="94" t="s">
        <v>27</v>
      </c>
      <c r="D1" s="95"/>
      <c r="E1" s="95"/>
      <c r="F1" s="95"/>
    </row>
    <row r="2" spans="1:15">
      <c r="C2" s="95"/>
      <c r="D2" s="95"/>
      <c r="E2" s="95"/>
      <c r="F2" s="95"/>
    </row>
    <row r="3" spans="1:15">
      <c r="A3" t="s">
        <v>0</v>
      </c>
    </row>
    <row r="4" spans="1:15">
      <c r="A4" s="5" t="s">
        <v>1</v>
      </c>
      <c r="B4" s="3" t="s">
        <v>12</v>
      </c>
      <c r="C4" s="3" t="s">
        <v>35</v>
      </c>
      <c r="D4" s="3" t="s">
        <v>39</v>
      </c>
      <c r="E4" s="3" t="s">
        <v>38</v>
      </c>
      <c r="F4" s="3" t="s">
        <v>40</v>
      </c>
      <c r="G4" s="3" t="s">
        <v>41</v>
      </c>
      <c r="H4" s="72" t="s">
        <v>51</v>
      </c>
      <c r="I4" s="66" t="s">
        <v>53</v>
      </c>
    </row>
    <row r="5" spans="1:15">
      <c r="A5" s="5" t="s">
        <v>65</v>
      </c>
      <c r="B5" s="34"/>
      <c r="C5" s="34"/>
      <c r="D5" s="54"/>
      <c r="E5" s="60"/>
      <c r="F5" s="54"/>
      <c r="G5" s="54"/>
      <c r="H5" s="67"/>
      <c r="I5" s="54"/>
    </row>
    <row r="6" spans="1:15">
      <c r="A6" s="5" t="s">
        <v>2</v>
      </c>
      <c r="B6" s="34"/>
      <c r="C6" s="34"/>
      <c r="D6" s="54"/>
      <c r="E6" s="61"/>
      <c r="F6" s="54"/>
      <c r="G6" s="54"/>
      <c r="H6" s="67"/>
      <c r="I6" s="54"/>
    </row>
    <row r="7" spans="1:15">
      <c r="A7" s="5" t="s">
        <v>3</v>
      </c>
      <c r="B7" s="34"/>
      <c r="C7" s="53"/>
      <c r="D7" s="54"/>
      <c r="E7" s="60"/>
      <c r="F7" s="54"/>
      <c r="G7" s="54"/>
      <c r="H7" s="67"/>
      <c r="I7" s="54"/>
    </row>
    <row r="8" spans="1:15">
      <c r="A8" s="5" t="s">
        <v>4</v>
      </c>
      <c r="B8" s="34"/>
      <c r="C8" s="34"/>
      <c r="D8" s="54"/>
      <c r="E8" s="60"/>
      <c r="F8" s="54"/>
      <c r="G8" s="54"/>
      <c r="H8" s="67"/>
      <c r="I8" s="54"/>
    </row>
    <row r="9" spans="1:15">
      <c r="A9" s="5" t="s">
        <v>5</v>
      </c>
      <c r="B9" s="34"/>
      <c r="C9" s="34"/>
      <c r="D9" s="54"/>
      <c r="E9" s="60"/>
      <c r="F9" s="54"/>
      <c r="G9" s="54"/>
      <c r="H9" s="67"/>
      <c r="I9" s="54"/>
    </row>
    <row r="10" spans="1:15">
      <c r="A10" s="5" t="s">
        <v>6</v>
      </c>
      <c r="B10" s="34"/>
      <c r="C10" s="34"/>
      <c r="D10" s="54"/>
      <c r="E10" s="60"/>
      <c r="F10" s="54"/>
      <c r="G10" s="54"/>
      <c r="H10" s="67"/>
      <c r="I10" s="54"/>
    </row>
    <row r="11" spans="1:15">
      <c r="A11" s="5" t="s">
        <v>54</v>
      </c>
      <c r="B11" s="45"/>
      <c r="C11" s="45"/>
      <c r="D11" s="45"/>
      <c r="E11" s="45"/>
      <c r="F11" s="45"/>
      <c r="G11" s="45"/>
      <c r="H11" s="67"/>
      <c r="I11" s="54">
        <f>H11/6</f>
        <v>0</v>
      </c>
    </row>
    <row r="12" spans="1:15">
      <c r="A12" s="64"/>
      <c r="B12" s="65"/>
      <c r="C12" s="65"/>
      <c r="D12" s="65"/>
      <c r="E12" s="65"/>
      <c r="F12" s="65"/>
      <c r="G12" s="65"/>
      <c r="H12" s="65"/>
      <c r="I12" s="65"/>
      <c r="J12" s="65"/>
      <c r="K12" s="65"/>
      <c r="L12" s="65"/>
      <c r="M12" s="65"/>
      <c r="N12" s="52"/>
    </row>
    <row r="13" spans="1:15">
      <c r="A13" s="5" t="s">
        <v>1</v>
      </c>
      <c r="B13" s="3" t="s">
        <v>42</v>
      </c>
      <c r="C13" s="3" t="s">
        <v>43</v>
      </c>
      <c r="D13" s="3" t="s">
        <v>44</v>
      </c>
      <c r="E13" s="3" t="s">
        <v>45</v>
      </c>
      <c r="F13" s="3" t="s">
        <v>46</v>
      </c>
      <c r="G13" s="3" t="s">
        <v>47</v>
      </c>
      <c r="H13" s="73" t="s">
        <v>52</v>
      </c>
      <c r="I13" s="66" t="s">
        <v>53</v>
      </c>
      <c r="J13" s="74" t="s">
        <v>50</v>
      </c>
      <c r="K13" s="65"/>
      <c r="L13" s="65"/>
      <c r="M13" s="65"/>
      <c r="N13" s="65"/>
      <c r="O13" s="52"/>
    </row>
    <row r="14" spans="1:15">
      <c r="A14" s="5" t="s">
        <v>65</v>
      </c>
      <c r="B14" s="54"/>
      <c r="C14" s="54"/>
      <c r="D14" s="54"/>
      <c r="E14" s="54"/>
      <c r="F14" s="54"/>
      <c r="G14" s="54"/>
      <c r="H14" s="68"/>
      <c r="I14" s="54"/>
      <c r="J14" s="69">
        <f>H5+H14</f>
        <v>0</v>
      </c>
      <c r="K14" s="65"/>
      <c r="L14" s="65"/>
      <c r="M14" s="65"/>
      <c r="N14" s="65"/>
      <c r="O14" s="52"/>
    </row>
    <row r="15" spans="1:15">
      <c r="A15" s="5" t="s">
        <v>2</v>
      </c>
      <c r="B15" s="54"/>
      <c r="C15" s="54"/>
      <c r="D15" s="54"/>
      <c r="E15" s="54"/>
      <c r="F15" s="54"/>
      <c r="G15" s="54"/>
      <c r="H15" s="68"/>
      <c r="I15" s="54"/>
      <c r="J15" s="69">
        <f t="shared" ref="J15:J20" si="0">H6+H15</f>
        <v>0</v>
      </c>
      <c r="K15" s="65"/>
      <c r="L15" s="65"/>
      <c r="M15" s="65"/>
      <c r="N15" s="65"/>
      <c r="O15" s="52"/>
    </row>
    <row r="16" spans="1:15">
      <c r="A16" s="5" t="s">
        <v>3</v>
      </c>
      <c r="B16" s="54"/>
      <c r="C16" s="54"/>
      <c r="D16" s="54"/>
      <c r="E16" s="54"/>
      <c r="F16" s="54"/>
      <c r="G16" s="54"/>
      <c r="H16" s="68"/>
      <c r="I16" s="54"/>
      <c r="J16" s="69">
        <f t="shared" si="0"/>
        <v>0</v>
      </c>
      <c r="K16" s="65"/>
      <c r="L16" s="65"/>
      <c r="M16" s="65"/>
      <c r="N16" s="65"/>
      <c r="O16" s="52"/>
    </row>
    <row r="17" spans="1:15">
      <c r="A17" s="5" t="s">
        <v>4</v>
      </c>
      <c r="B17" s="54"/>
      <c r="C17" s="54"/>
      <c r="D17" s="54"/>
      <c r="E17" s="54"/>
      <c r="F17" s="54"/>
      <c r="G17" s="54"/>
      <c r="H17" s="68"/>
      <c r="I17" s="54"/>
      <c r="J17" s="69">
        <f t="shared" si="0"/>
        <v>0</v>
      </c>
      <c r="K17" s="65"/>
      <c r="L17" s="65"/>
      <c r="M17" s="65"/>
      <c r="N17" s="65"/>
      <c r="O17" s="52"/>
    </row>
    <row r="18" spans="1:15">
      <c r="A18" s="5" t="s">
        <v>5</v>
      </c>
      <c r="B18" s="54"/>
      <c r="C18" s="54"/>
      <c r="D18" s="54"/>
      <c r="E18" s="54"/>
      <c r="F18" s="54"/>
      <c r="G18" s="54"/>
      <c r="H18" s="68"/>
      <c r="I18" s="54"/>
      <c r="J18" s="69">
        <f t="shared" si="0"/>
        <v>0</v>
      </c>
      <c r="K18" s="65"/>
      <c r="L18" s="65"/>
      <c r="M18" s="65"/>
      <c r="N18" s="65"/>
      <c r="O18" s="52"/>
    </row>
    <row r="19" spans="1:15" ht="14.25" thickBot="1">
      <c r="A19" s="5" t="s">
        <v>6</v>
      </c>
      <c r="B19" s="54"/>
      <c r="C19" s="54"/>
      <c r="D19" s="54"/>
      <c r="E19" s="54"/>
      <c r="F19" s="54"/>
      <c r="G19" s="54"/>
      <c r="H19" s="68"/>
      <c r="I19" s="54"/>
      <c r="J19" s="70">
        <f t="shared" si="0"/>
        <v>0</v>
      </c>
      <c r="K19" s="65"/>
      <c r="L19" s="65"/>
      <c r="M19" s="65"/>
      <c r="N19" s="65"/>
      <c r="O19" s="52"/>
    </row>
    <row r="20" spans="1:15" ht="14.25" thickBot="1">
      <c r="A20" s="5" t="s">
        <v>54</v>
      </c>
      <c r="B20" s="45">
        <f t="shared" ref="B20:G20" si="1">SUM(B14:B19)</f>
        <v>0</v>
      </c>
      <c r="C20" s="45">
        <f t="shared" si="1"/>
        <v>0</v>
      </c>
      <c r="D20" s="45">
        <f t="shared" si="1"/>
        <v>0</v>
      </c>
      <c r="E20" s="45">
        <f t="shared" si="1"/>
        <v>0</v>
      </c>
      <c r="F20" s="45">
        <f t="shared" si="1"/>
        <v>0</v>
      </c>
      <c r="G20" s="45">
        <f t="shared" si="1"/>
        <v>0</v>
      </c>
      <c r="H20" s="68">
        <f>SUM(B20:G20)</f>
        <v>0</v>
      </c>
      <c r="I20" s="54">
        <f>H20/6</f>
        <v>0</v>
      </c>
      <c r="J20" s="71">
        <f t="shared" si="0"/>
        <v>0</v>
      </c>
      <c r="K20" s="65"/>
      <c r="L20" s="65"/>
      <c r="M20" s="65"/>
      <c r="N20" s="65"/>
      <c r="O20" s="52"/>
    </row>
    <row r="21" spans="1:15">
      <c r="A21" s="64"/>
      <c r="B21" s="65"/>
      <c r="C21" s="65"/>
      <c r="D21" s="65"/>
      <c r="E21" s="65"/>
      <c r="F21" s="65"/>
      <c r="G21" s="65"/>
      <c r="H21" s="65"/>
      <c r="I21" s="65"/>
      <c r="J21" s="65"/>
      <c r="K21" s="65"/>
      <c r="L21" s="65"/>
      <c r="M21" s="65"/>
      <c r="N21" s="52"/>
    </row>
  </sheetData>
  <mergeCells count="1">
    <mergeCell ref="C1:F2"/>
  </mergeCells>
  <phoneticPr fontId="2"/>
  <pageMargins left="0.75" right="0.75" top="1" bottom="1" header="0.51200000000000001" footer="0.51200000000000001"/>
  <pageSetup paperSize="9" orientation="portrait" verticalDpi="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6"/>
  <sheetViews>
    <sheetView topLeftCell="A22" workbookViewId="0">
      <selection activeCell="J67" sqref="J67"/>
    </sheetView>
  </sheetViews>
  <sheetFormatPr defaultRowHeight="13.5"/>
  <cols>
    <col min="1" max="1" width="11.25" customWidth="1"/>
    <col min="2" max="2" width="10.5" customWidth="1"/>
    <col min="3" max="3" width="10" customWidth="1"/>
    <col min="4" max="7" width="10.25" bestFit="1" customWidth="1"/>
    <col min="8" max="8" width="10.125" customWidth="1"/>
    <col min="9" max="9" width="9.25" bestFit="1" customWidth="1"/>
    <col min="10"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v>6923079</v>
      </c>
      <c r="H5" s="54">
        <v>5372935</v>
      </c>
      <c r="I5" s="54"/>
      <c r="J5" s="54"/>
      <c r="K5" s="54"/>
      <c r="L5" s="54"/>
      <c r="M5" s="54"/>
    </row>
    <row r="6" spans="1:14">
      <c r="A6" s="5" t="s">
        <v>2</v>
      </c>
      <c r="B6" s="34">
        <v>3178252</v>
      </c>
      <c r="C6" s="34">
        <v>2497172</v>
      </c>
      <c r="D6" s="54">
        <v>4381483</v>
      </c>
      <c r="E6" s="61">
        <v>2746302</v>
      </c>
      <c r="F6" s="54">
        <v>3308448</v>
      </c>
      <c r="G6" s="54">
        <v>3110808</v>
      </c>
      <c r="H6" s="54">
        <v>3449718</v>
      </c>
      <c r="I6" s="54"/>
      <c r="J6" s="54"/>
      <c r="K6" s="54"/>
      <c r="L6" s="54"/>
      <c r="M6" s="54"/>
    </row>
    <row r="7" spans="1:14">
      <c r="A7" s="5" t="s">
        <v>3</v>
      </c>
      <c r="B7" s="34">
        <v>517511</v>
      </c>
      <c r="C7" s="53">
        <v>530140</v>
      </c>
      <c r="D7" s="54">
        <v>500192</v>
      </c>
      <c r="E7" s="60">
        <v>643334</v>
      </c>
      <c r="F7" s="54">
        <v>421752</v>
      </c>
      <c r="G7" s="54">
        <v>610032</v>
      </c>
      <c r="H7" s="54">
        <v>690626</v>
      </c>
      <c r="I7" s="54"/>
      <c r="J7" s="54"/>
      <c r="K7" s="54"/>
      <c r="L7" s="54"/>
      <c r="M7" s="54"/>
    </row>
    <row r="8" spans="1:14">
      <c r="A8" s="5" t="s">
        <v>4</v>
      </c>
      <c r="B8" s="34">
        <v>786915</v>
      </c>
      <c r="C8" s="34">
        <v>749569</v>
      </c>
      <c r="D8" s="54">
        <v>679385</v>
      </c>
      <c r="E8" s="60">
        <v>776760</v>
      </c>
      <c r="F8" s="54">
        <v>722563</v>
      </c>
      <c r="G8" s="54">
        <v>709538</v>
      </c>
      <c r="H8" s="54">
        <v>833958</v>
      </c>
      <c r="I8" s="54"/>
      <c r="J8" s="54"/>
      <c r="K8" s="54"/>
      <c r="L8" s="54"/>
      <c r="M8" s="54"/>
    </row>
    <row r="9" spans="1:14">
      <c r="A9" s="5" t="s">
        <v>55</v>
      </c>
      <c r="B9" s="34">
        <v>1026340</v>
      </c>
      <c r="C9" s="34">
        <v>1072986</v>
      </c>
      <c r="D9" s="54">
        <v>1169684</v>
      </c>
      <c r="E9" s="60">
        <v>987275</v>
      </c>
      <c r="F9" s="54">
        <v>1008417</v>
      </c>
      <c r="G9" s="54">
        <v>1085448</v>
      </c>
      <c r="H9" s="54">
        <v>1032298</v>
      </c>
      <c r="I9" s="54"/>
      <c r="J9" s="54"/>
      <c r="K9" s="54"/>
      <c r="L9" s="54"/>
      <c r="M9" s="54"/>
    </row>
    <row r="10" spans="1:14">
      <c r="A10" s="5" t="s">
        <v>6</v>
      </c>
      <c r="B10" s="34">
        <v>49086</v>
      </c>
      <c r="C10" s="34">
        <v>85266</v>
      </c>
      <c r="D10" s="54">
        <v>37098</v>
      </c>
      <c r="E10" s="60">
        <v>37238</v>
      </c>
      <c r="F10" s="54">
        <v>33696</v>
      </c>
      <c r="G10" s="54">
        <v>35154</v>
      </c>
      <c r="H10" s="54">
        <v>45576</v>
      </c>
      <c r="I10" s="54"/>
      <c r="J10" s="54"/>
      <c r="K10" s="54"/>
      <c r="L10" s="54"/>
      <c r="M10" s="54"/>
      <c r="N10" t="s">
        <v>49</v>
      </c>
    </row>
    <row r="11" spans="1:14">
      <c r="A11" s="5" t="s">
        <v>10</v>
      </c>
      <c r="B11" s="45">
        <f>SUM(B5:B10)</f>
        <v>12003740</v>
      </c>
      <c r="C11" s="45">
        <f>SUM(C5:C10)</f>
        <v>10059573</v>
      </c>
      <c r="D11" s="45">
        <f t="shared" ref="D11:M11" si="0">SUM(D5:D10)</f>
        <v>12495327</v>
      </c>
      <c r="E11" s="45">
        <f t="shared" si="0"/>
        <v>11935386</v>
      </c>
      <c r="F11" s="45">
        <f t="shared" si="0"/>
        <v>11305937</v>
      </c>
      <c r="G11" s="45">
        <f t="shared" si="0"/>
        <v>12474059</v>
      </c>
      <c r="H11" s="45">
        <f t="shared" si="0"/>
        <v>11425111</v>
      </c>
      <c r="I11" s="45">
        <f t="shared" si="0"/>
        <v>0</v>
      </c>
      <c r="J11" s="45">
        <f t="shared" si="0"/>
        <v>0</v>
      </c>
      <c r="K11" s="45">
        <f t="shared" si="0"/>
        <v>0</v>
      </c>
      <c r="L11" s="45">
        <f t="shared" si="0"/>
        <v>0</v>
      </c>
      <c r="M11" s="45">
        <f t="shared" si="0"/>
        <v>0</v>
      </c>
      <c r="N11" s="52">
        <f>SUM(B11:M11)</f>
        <v>81699133</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v>236</v>
      </c>
      <c r="H15" s="45">
        <v>238</v>
      </c>
      <c r="I15" s="45"/>
      <c r="J15" s="45"/>
      <c r="K15" s="45"/>
      <c r="L15" s="45"/>
      <c r="M15" s="5"/>
    </row>
    <row r="16" spans="1:14">
      <c r="A16" s="77" t="s">
        <v>58</v>
      </c>
      <c r="B16" s="79">
        <v>132</v>
      </c>
      <c r="C16" s="78">
        <v>132</v>
      </c>
      <c r="D16" s="79">
        <v>132</v>
      </c>
      <c r="E16" s="78">
        <v>133</v>
      </c>
      <c r="F16" s="78">
        <v>133</v>
      </c>
      <c r="G16" s="78">
        <v>133</v>
      </c>
      <c r="H16" s="78">
        <v>133</v>
      </c>
      <c r="I16" s="78"/>
      <c r="J16" s="78"/>
      <c r="K16" s="78"/>
      <c r="L16" s="78"/>
      <c r="M16" s="5"/>
      <c r="N16" s="53">
        <f>N11/12</f>
        <v>6808261.083333333</v>
      </c>
    </row>
    <row r="17" spans="1:14">
      <c r="A17" s="76" t="s">
        <v>62</v>
      </c>
      <c r="B17" s="5">
        <v>39</v>
      </c>
      <c r="C17" s="45">
        <v>39</v>
      </c>
      <c r="D17" s="5">
        <v>39</v>
      </c>
      <c r="E17" s="45">
        <v>39</v>
      </c>
      <c r="F17" s="45">
        <v>39</v>
      </c>
      <c r="G17" s="45">
        <v>39</v>
      </c>
      <c r="H17" s="45">
        <v>39</v>
      </c>
      <c r="I17" s="45"/>
      <c r="J17" s="45"/>
      <c r="K17" s="45"/>
      <c r="L17" s="45"/>
      <c r="M17" s="5"/>
      <c r="N17" s="53"/>
    </row>
    <row r="18" spans="1:14">
      <c r="A18" s="77" t="s">
        <v>59</v>
      </c>
      <c r="B18" s="79">
        <v>48</v>
      </c>
      <c r="C18" s="78">
        <v>48</v>
      </c>
      <c r="D18" s="78">
        <v>48</v>
      </c>
      <c r="E18" s="78">
        <v>48</v>
      </c>
      <c r="F18" s="78">
        <v>48</v>
      </c>
      <c r="G18" s="78">
        <v>48</v>
      </c>
      <c r="H18" s="78">
        <v>48</v>
      </c>
      <c r="I18" s="78"/>
      <c r="J18" s="78"/>
      <c r="K18" s="78"/>
      <c r="L18" s="78"/>
      <c r="M18" s="5"/>
    </row>
    <row r="19" spans="1:14">
      <c r="A19" s="76" t="s">
        <v>63</v>
      </c>
      <c r="B19" s="5">
        <v>67</v>
      </c>
      <c r="C19" s="45">
        <v>67</v>
      </c>
      <c r="D19" s="45">
        <v>67</v>
      </c>
      <c r="E19" s="45">
        <v>66</v>
      </c>
      <c r="F19" s="45">
        <v>66</v>
      </c>
      <c r="G19" s="45">
        <v>66</v>
      </c>
      <c r="H19" s="45">
        <v>66</v>
      </c>
      <c r="I19" s="45"/>
      <c r="J19" s="45"/>
      <c r="K19" s="45"/>
      <c r="L19" s="45"/>
      <c r="M19" s="5"/>
    </row>
    <row r="20" spans="1:14">
      <c r="A20" s="77" t="s">
        <v>60</v>
      </c>
      <c r="B20" s="79">
        <v>20</v>
      </c>
      <c r="C20" s="78">
        <v>20</v>
      </c>
      <c r="D20" s="78">
        <v>20</v>
      </c>
      <c r="E20" s="78">
        <v>20</v>
      </c>
      <c r="F20" s="78">
        <v>20</v>
      </c>
      <c r="G20" s="78">
        <v>20</v>
      </c>
      <c r="H20" s="78">
        <v>20</v>
      </c>
      <c r="I20" s="78"/>
      <c r="J20" s="78"/>
      <c r="K20" s="78"/>
      <c r="L20" s="78"/>
      <c r="M20" s="5"/>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544</v>
      </c>
      <c r="I21" s="45">
        <f t="shared" si="1"/>
        <v>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f t="shared" si="2"/>
        <v>36.94852941176471</v>
      </c>
      <c r="I22" s="80" t="e">
        <f t="shared" si="2"/>
        <v>#DIV/0!</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67</v>
      </c>
      <c r="C26" s="28">
        <v>52</v>
      </c>
      <c r="D26" s="30">
        <v>53</v>
      </c>
      <c r="E26" s="28">
        <v>67</v>
      </c>
      <c r="F26" s="30">
        <v>0</v>
      </c>
      <c r="G26" s="30">
        <v>38</v>
      </c>
      <c r="H26" s="47">
        <v>34</v>
      </c>
      <c r="I26" s="42">
        <f>SUM(B26:H26)</f>
        <v>311</v>
      </c>
    </row>
    <row r="27" spans="1:14" ht="14.25" thickBot="1">
      <c r="A27" s="9" t="s">
        <v>37</v>
      </c>
      <c r="B27" s="31">
        <v>168</v>
      </c>
      <c r="C27" s="29">
        <v>169</v>
      </c>
      <c r="D27" s="31">
        <v>169</v>
      </c>
      <c r="E27" s="29">
        <v>169</v>
      </c>
      <c r="F27" s="31">
        <v>169</v>
      </c>
      <c r="G27" s="31">
        <v>169</v>
      </c>
      <c r="H27" s="48">
        <v>169</v>
      </c>
      <c r="I27" s="44">
        <f>SUM(B27:H27)</f>
        <v>1182</v>
      </c>
    </row>
    <row r="28" spans="1:14" ht="14.25" thickBot="1">
      <c r="A28" s="27"/>
      <c r="B28" s="32">
        <v>8</v>
      </c>
      <c r="C28" s="32">
        <v>9</v>
      </c>
      <c r="D28" s="32">
        <v>10</v>
      </c>
      <c r="E28" s="32">
        <v>11</v>
      </c>
      <c r="F28" s="32">
        <v>12</v>
      </c>
      <c r="G28" s="32">
        <v>13</v>
      </c>
      <c r="H28" s="46">
        <v>14</v>
      </c>
      <c r="I28" s="43" t="s">
        <v>34</v>
      </c>
    </row>
    <row r="29" spans="1:14">
      <c r="A29" s="25" t="s">
        <v>9</v>
      </c>
      <c r="B29" s="30">
        <v>65</v>
      </c>
      <c r="C29" s="30">
        <v>15</v>
      </c>
      <c r="D29" s="30">
        <v>18</v>
      </c>
      <c r="E29" s="30">
        <v>29</v>
      </c>
      <c r="F29" s="30">
        <v>0</v>
      </c>
      <c r="G29" s="82">
        <v>37</v>
      </c>
      <c r="H29" s="47">
        <v>50</v>
      </c>
      <c r="I29" s="42">
        <f>SUM(B29:H29)</f>
        <v>214</v>
      </c>
    </row>
    <row r="30" spans="1:14" ht="14.25" thickBot="1">
      <c r="A30" s="9" t="s">
        <v>37</v>
      </c>
      <c r="B30" s="31">
        <v>170</v>
      </c>
      <c r="C30" s="31">
        <v>171</v>
      </c>
      <c r="D30" s="31">
        <v>170</v>
      </c>
      <c r="E30" s="31">
        <v>170</v>
      </c>
      <c r="F30" s="31">
        <v>170</v>
      </c>
      <c r="G30" s="31">
        <v>170</v>
      </c>
      <c r="H30" s="48">
        <v>169</v>
      </c>
      <c r="I30" s="44">
        <f>SUM(B30:H30)</f>
        <v>1190</v>
      </c>
    </row>
    <row r="31" spans="1:14" ht="14.25" thickBot="1">
      <c r="A31" s="27"/>
      <c r="B31" s="32">
        <v>15</v>
      </c>
      <c r="C31" s="32">
        <v>16</v>
      </c>
      <c r="D31" s="32">
        <v>17</v>
      </c>
      <c r="E31" s="32">
        <v>18</v>
      </c>
      <c r="F31" s="33">
        <v>19</v>
      </c>
      <c r="G31" s="32">
        <v>20</v>
      </c>
      <c r="H31" s="49">
        <v>21</v>
      </c>
      <c r="I31" s="43" t="s">
        <v>34</v>
      </c>
    </row>
    <row r="32" spans="1:14">
      <c r="A32" s="25" t="s">
        <v>9</v>
      </c>
      <c r="B32" s="30">
        <v>71</v>
      </c>
      <c r="C32" s="30">
        <v>48</v>
      </c>
      <c r="D32" s="30">
        <v>49</v>
      </c>
      <c r="E32" s="30">
        <v>71</v>
      </c>
      <c r="F32" s="28">
        <v>0</v>
      </c>
      <c r="G32" s="30">
        <v>35</v>
      </c>
      <c r="H32" s="50">
        <v>36</v>
      </c>
      <c r="I32" s="42">
        <f>SUM(B32:H32)</f>
        <v>310</v>
      </c>
    </row>
    <row r="33" spans="1:10" ht="14.25" thickBot="1">
      <c r="A33" s="9" t="s">
        <v>37</v>
      </c>
      <c r="B33" s="31">
        <v>169</v>
      </c>
      <c r="C33" s="31">
        <v>169</v>
      </c>
      <c r="D33" s="62">
        <v>170</v>
      </c>
      <c r="E33" s="31">
        <v>170</v>
      </c>
      <c r="F33" s="29">
        <v>170</v>
      </c>
      <c r="G33" s="31">
        <v>171</v>
      </c>
      <c r="H33" s="51">
        <v>171</v>
      </c>
      <c r="I33" s="44">
        <f>SUM(B33:H33)</f>
        <v>1190</v>
      </c>
    </row>
    <row r="34" spans="1:10" ht="14.25" thickBot="1">
      <c r="A34" s="27"/>
      <c r="B34" s="32">
        <v>22</v>
      </c>
      <c r="C34" s="32">
        <v>23</v>
      </c>
      <c r="D34" s="32">
        <v>24</v>
      </c>
      <c r="E34" s="32">
        <v>25</v>
      </c>
      <c r="F34" s="33">
        <v>26</v>
      </c>
      <c r="G34" s="32">
        <v>27</v>
      </c>
      <c r="H34" s="49">
        <v>28</v>
      </c>
      <c r="I34" s="43" t="s">
        <v>34</v>
      </c>
    </row>
    <row r="35" spans="1:10">
      <c r="A35" s="25" t="s">
        <v>9</v>
      </c>
      <c r="B35" s="30">
        <v>68</v>
      </c>
      <c r="C35" s="30">
        <v>29</v>
      </c>
      <c r="D35" s="30">
        <v>20</v>
      </c>
      <c r="E35" s="30">
        <v>54</v>
      </c>
      <c r="F35" s="28">
        <v>0</v>
      </c>
      <c r="G35" s="30">
        <v>38</v>
      </c>
      <c r="H35" s="50">
        <v>46</v>
      </c>
      <c r="I35" s="42">
        <f>SUM(B35:H35)</f>
        <v>255</v>
      </c>
    </row>
    <row r="36" spans="1:10" ht="14.25" thickBot="1">
      <c r="A36" s="9" t="s">
        <v>37</v>
      </c>
      <c r="B36" s="31">
        <v>171</v>
      </c>
      <c r="C36" s="31">
        <v>170</v>
      </c>
      <c r="D36" s="31">
        <v>170</v>
      </c>
      <c r="E36" s="31">
        <v>169</v>
      </c>
      <c r="F36" s="28">
        <v>168</v>
      </c>
      <c r="G36" s="30">
        <v>168</v>
      </c>
      <c r="H36" s="50">
        <v>170</v>
      </c>
      <c r="I36" s="44">
        <f>SUM(B36:H36)</f>
        <v>1186</v>
      </c>
    </row>
    <row r="37" spans="1:10" ht="14.25" thickBot="1">
      <c r="A37" s="27"/>
      <c r="B37" s="32">
        <v>29</v>
      </c>
      <c r="C37" s="32">
        <v>30</v>
      </c>
      <c r="D37" s="32">
        <v>31</v>
      </c>
      <c r="E37" s="56"/>
      <c r="F37" s="57"/>
      <c r="G37" s="57"/>
      <c r="H37" s="58"/>
      <c r="I37" s="43" t="s">
        <v>34</v>
      </c>
    </row>
    <row r="38" spans="1:10">
      <c r="A38" s="25" t="s">
        <v>9</v>
      </c>
      <c r="B38" s="1">
        <v>63</v>
      </c>
      <c r="C38" s="1">
        <v>56</v>
      </c>
      <c r="D38" s="1">
        <v>51</v>
      </c>
      <c r="E38" s="21"/>
      <c r="F38" s="2"/>
      <c r="G38" s="2"/>
      <c r="H38" s="10"/>
      <c r="I38" s="42">
        <f>SUM(B38,C38,D38)</f>
        <v>170</v>
      </c>
    </row>
    <row r="39" spans="1:10" ht="14.25" thickBot="1">
      <c r="A39" s="9" t="s">
        <v>37</v>
      </c>
      <c r="B39" s="4">
        <v>170</v>
      </c>
      <c r="C39" s="4">
        <v>168</v>
      </c>
      <c r="D39" s="4">
        <v>164</v>
      </c>
      <c r="E39" s="22"/>
      <c r="F39" s="11"/>
      <c r="G39" s="2"/>
      <c r="H39" s="10"/>
      <c r="I39" s="41">
        <f>SUM(B39,C39,D39)</f>
        <v>502</v>
      </c>
    </row>
    <row r="40" spans="1:10">
      <c r="G40" s="35" t="s">
        <v>10</v>
      </c>
      <c r="H40" s="36" t="s">
        <v>9</v>
      </c>
      <c r="I40" s="38">
        <f>SUM(I26,I29,I32,I35,I38)</f>
        <v>1260</v>
      </c>
      <c r="J40" s="63">
        <f>I40/26</f>
        <v>48.46153846153846</v>
      </c>
    </row>
    <row r="41" spans="1:10" ht="14.25" thickBot="1">
      <c r="A41" s="12" t="s">
        <v>66</v>
      </c>
      <c r="G41" s="40"/>
      <c r="H41" s="37" t="s">
        <v>8</v>
      </c>
      <c r="I41" s="39">
        <f>SUM(I27,I30,I33,I36,I39)</f>
        <v>5250</v>
      </c>
      <c r="J41" s="63">
        <f>I41/30</f>
        <v>175</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1</v>
      </c>
      <c r="C50" s="5">
        <v>0</v>
      </c>
      <c r="D50" s="5">
        <v>0</v>
      </c>
      <c r="E50" s="5">
        <v>1</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0</v>
      </c>
      <c r="E53" s="5">
        <v>0</v>
      </c>
      <c r="F53" s="5">
        <v>0</v>
      </c>
      <c r="G53" s="121"/>
      <c r="H53" s="122"/>
      <c r="I53" s="123"/>
    </row>
    <row r="55" spans="1:9" ht="14.25" thickBot="1">
      <c r="A55" t="s">
        <v>29</v>
      </c>
    </row>
    <row r="56" spans="1:9" ht="28.5" customHeight="1">
      <c r="A56" s="24" t="s">
        <v>28</v>
      </c>
      <c r="B56" s="134" t="s">
        <v>88</v>
      </c>
      <c r="C56" s="127"/>
      <c r="D56" s="127"/>
      <c r="E56" s="127"/>
      <c r="F56" s="127"/>
      <c r="G56" s="116"/>
      <c r="H56" s="116"/>
      <c r="I56" s="117"/>
    </row>
    <row r="57" spans="1:9" ht="26.25" customHeight="1" thickBot="1">
      <c r="A57" s="9" t="s">
        <v>70</v>
      </c>
      <c r="B57" s="128" t="s">
        <v>36</v>
      </c>
      <c r="C57" s="129"/>
      <c r="D57" s="129"/>
      <c r="E57" s="129"/>
      <c r="F57" s="129"/>
      <c r="G57" s="129"/>
      <c r="H57" s="129"/>
      <c r="I57" s="130"/>
    </row>
    <row r="59" spans="1:9" ht="14.25" thickBot="1">
      <c r="A59" t="s">
        <v>30</v>
      </c>
    </row>
    <row r="60" spans="1:9" ht="22.5" customHeight="1">
      <c r="A60" s="24" t="s">
        <v>32</v>
      </c>
      <c r="B60" s="115" t="s">
        <v>36</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5" t="s">
        <v>89</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B56:I56"/>
    <mergeCell ref="B60:I60"/>
    <mergeCell ref="B61:I61"/>
    <mergeCell ref="B62:I62"/>
    <mergeCell ref="A65:I72"/>
    <mergeCell ref="B57:I57"/>
    <mergeCell ref="G53:I53"/>
    <mergeCell ref="C1:F2"/>
    <mergeCell ref="G49:I49"/>
    <mergeCell ref="G50:I50"/>
    <mergeCell ref="G51:I51"/>
    <mergeCell ref="G52:I52"/>
  </mergeCells>
  <phoneticPr fontId="2"/>
  <pageMargins left="0.75" right="0.75" top="1" bottom="1" header="0.51200000000000001" footer="0.51200000000000001"/>
  <pageSetup paperSize="9"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6"/>
  <sheetViews>
    <sheetView topLeftCell="A25" workbookViewId="0">
      <selection activeCell="I11" sqref="A1:IV65536"/>
    </sheetView>
  </sheetViews>
  <sheetFormatPr defaultRowHeight="13.5"/>
  <cols>
    <col min="1" max="1" width="11.25" customWidth="1"/>
    <col min="2" max="2" width="10.5" customWidth="1"/>
    <col min="3" max="3" width="10" customWidth="1"/>
    <col min="4" max="7" width="10.25" bestFit="1" customWidth="1"/>
    <col min="8" max="8" width="10.125" customWidth="1"/>
    <col min="9"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v>6923079</v>
      </c>
      <c r="H5" s="54">
        <v>5372935</v>
      </c>
      <c r="I5" s="54">
        <v>7245349</v>
      </c>
      <c r="J5" s="54"/>
      <c r="K5" s="54"/>
      <c r="L5" s="54"/>
      <c r="M5" s="54"/>
    </row>
    <row r="6" spans="1:14">
      <c r="A6" s="5" t="s">
        <v>2</v>
      </c>
      <c r="B6" s="34">
        <v>3178252</v>
      </c>
      <c r="C6" s="34">
        <v>2497172</v>
      </c>
      <c r="D6" s="54">
        <v>4381483</v>
      </c>
      <c r="E6" s="61">
        <v>2746302</v>
      </c>
      <c r="F6" s="54">
        <v>3308448</v>
      </c>
      <c r="G6" s="54">
        <v>3110808</v>
      </c>
      <c r="H6" s="54">
        <v>3449718</v>
      </c>
      <c r="I6" s="54">
        <v>3846713</v>
      </c>
      <c r="J6" s="54"/>
      <c r="K6" s="54"/>
      <c r="L6" s="54"/>
      <c r="M6" s="54"/>
    </row>
    <row r="7" spans="1:14">
      <c r="A7" s="5" t="s">
        <v>3</v>
      </c>
      <c r="B7" s="34">
        <v>517511</v>
      </c>
      <c r="C7" s="53">
        <v>530140</v>
      </c>
      <c r="D7" s="54">
        <v>500192</v>
      </c>
      <c r="E7" s="60">
        <v>643334</v>
      </c>
      <c r="F7" s="54">
        <v>421752</v>
      </c>
      <c r="G7" s="54">
        <v>610032</v>
      </c>
      <c r="H7" s="54">
        <v>690626</v>
      </c>
      <c r="I7" s="54">
        <v>835856</v>
      </c>
      <c r="J7" s="54"/>
      <c r="K7" s="54"/>
      <c r="L7" s="54"/>
      <c r="M7" s="54"/>
    </row>
    <row r="8" spans="1:14">
      <c r="A8" s="5" t="s">
        <v>4</v>
      </c>
      <c r="B8" s="34">
        <v>786915</v>
      </c>
      <c r="C8" s="34">
        <v>749569</v>
      </c>
      <c r="D8" s="54">
        <v>679385</v>
      </c>
      <c r="E8" s="60">
        <v>776760</v>
      </c>
      <c r="F8" s="54">
        <v>722563</v>
      </c>
      <c r="G8" s="54">
        <v>709538</v>
      </c>
      <c r="H8" s="54">
        <v>833958</v>
      </c>
      <c r="I8" s="54">
        <v>581672</v>
      </c>
      <c r="J8" s="54"/>
      <c r="K8" s="54"/>
      <c r="L8" s="54"/>
      <c r="M8" s="54"/>
    </row>
    <row r="9" spans="1:14">
      <c r="A9" s="5" t="s">
        <v>55</v>
      </c>
      <c r="B9" s="34">
        <v>1026340</v>
      </c>
      <c r="C9" s="34">
        <v>1072986</v>
      </c>
      <c r="D9" s="54">
        <v>1169684</v>
      </c>
      <c r="E9" s="60">
        <v>987275</v>
      </c>
      <c r="F9" s="54">
        <v>1008417</v>
      </c>
      <c r="G9" s="54">
        <v>1085448</v>
      </c>
      <c r="H9" s="54">
        <v>1032298</v>
      </c>
      <c r="I9" s="54">
        <v>1202636</v>
      </c>
      <c r="J9" s="54"/>
      <c r="K9" s="54"/>
      <c r="L9" s="54"/>
      <c r="M9" s="54"/>
    </row>
    <row r="10" spans="1:14">
      <c r="A10" s="5" t="s">
        <v>6</v>
      </c>
      <c r="B10" s="34">
        <v>49086</v>
      </c>
      <c r="C10" s="34">
        <v>85266</v>
      </c>
      <c r="D10" s="54">
        <v>37098</v>
      </c>
      <c r="E10" s="60">
        <v>37238</v>
      </c>
      <c r="F10" s="54">
        <v>33696</v>
      </c>
      <c r="G10" s="54">
        <v>35154</v>
      </c>
      <c r="H10" s="54">
        <v>45576</v>
      </c>
      <c r="I10" s="54">
        <v>36180</v>
      </c>
      <c r="J10" s="54"/>
      <c r="K10" s="54"/>
      <c r="L10" s="54"/>
      <c r="M10" s="54"/>
      <c r="N10" t="s">
        <v>49</v>
      </c>
    </row>
    <row r="11" spans="1:14">
      <c r="A11" s="5" t="s">
        <v>10</v>
      </c>
      <c r="B11" s="45">
        <f>SUM(B5:B10)</f>
        <v>12003740</v>
      </c>
      <c r="C11" s="45">
        <f>SUM(C5:C10)</f>
        <v>10059573</v>
      </c>
      <c r="D11" s="45">
        <f t="shared" ref="D11:M11" si="0">SUM(D5:D10)</f>
        <v>12495327</v>
      </c>
      <c r="E11" s="45">
        <f t="shared" si="0"/>
        <v>11935386</v>
      </c>
      <c r="F11" s="45">
        <f t="shared" si="0"/>
        <v>11305937</v>
      </c>
      <c r="G11" s="45">
        <f t="shared" si="0"/>
        <v>12474059</v>
      </c>
      <c r="H11" s="45">
        <f t="shared" si="0"/>
        <v>11425111</v>
      </c>
      <c r="I11" s="45">
        <f t="shared" si="0"/>
        <v>13748406</v>
      </c>
      <c r="J11" s="45">
        <f t="shared" si="0"/>
        <v>0</v>
      </c>
      <c r="K11" s="45">
        <f t="shared" si="0"/>
        <v>0</v>
      </c>
      <c r="L11" s="45">
        <f t="shared" si="0"/>
        <v>0</v>
      </c>
      <c r="M11" s="45">
        <f t="shared" si="0"/>
        <v>0</v>
      </c>
      <c r="N11" s="52">
        <f>SUM(B11:M11)</f>
        <v>95447539</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v>236</v>
      </c>
      <c r="H15" s="45">
        <v>238</v>
      </c>
      <c r="I15" s="45">
        <v>240</v>
      </c>
      <c r="J15" s="45"/>
      <c r="K15" s="45"/>
      <c r="L15" s="45"/>
      <c r="M15" s="5"/>
    </row>
    <row r="16" spans="1:14">
      <c r="A16" s="77" t="s">
        <v>58</v>
      </c>
      <c r="B16" s="79">
        <v>132</v>
      </c>
      <c r="C16" s="78">
        <v>132</v>
      </c>
      <c r="D16" s="79">
        <v>132</v>
      </c>
      <c r="E16" s="78">
        <v>133</v>
      </c>
      <c r="F16" s="78">
        <v>133</v>
      </c>
      <c r="G16" s="78">
        <v>133</v>
      </c>
      <c r="H16" s="78">
        <v>133</v>
      </c>
      <c r="I16" s="78">
        <v>136</v>
      </c>
      <c r="J16" s="78"/>
      <c r="K16" s="78"/>
      <c r="L16" s="78"/>
      <c r="M16" s="5"/>
      <c r="N16" s="53">
        <f>N11/12</f>
        <v>7953961.583333333</v>
      </c>
    </row>
    <row r="17" spans="1:14">
      <c r="A17" s="76" t="s">
        <v>62</v>
      </c>
      <c r="B17" s="5">
        <v>39</v>
      </c>
      <c r="C17" s="45">
        <v>39</v>
      </c>
      <c r="D17" s="5">
        <v>39</v>
      </c>
      <c r="E17" s="45">
        <v>39</v>
      </c>
      <c r="F17" s="45">
        <v>39</v>
      </c>
      <c r="G17" s="45">
        <v>39</v>
      </c>
      <c r="H17" s="45">
        <v>39</v>
      </c>
      <c r="I17" s="45">
        <v>40</v>
      </c>
      <c r="J17" s="45"/>
      <c r="K17" s="45"/>
      <c r="L17" s="45"/>
      <c r="M17" s="5"/>
      <c r="N17" s="53"/>
    </row>
    <row r="18" spans="1:14">
      <c r="A18" s="77" t="s">
        <v>59</v>
      </c>
      <c r="B18" s="79">
        <v>48</v>
      </c>
      <c r="C18" s="78">
        <v>48</v>
      </c>
      <c r="D18" s="78">
        <v>48</v>
      </c>
      <c r="E18" s="78">
        <v>48</v>
      </c>
      <c r="F18" s="78">
        <v>48</v>
      </c>
      <c r="G18" s="78">
        <v>48</v>
      </c>
      <c r="H18" s="78">
        <v>48</v>
      </c>
      <c r="I18" s="78">
        <v>48</v>
      </c>
      <c r="J18" s="78"/>
      <c r="K18" s="78"/>
      <c r="L18" s="78"/>
      <c r="M18" s="5"/>
    </row>
    <row r="19" spans="1:14">
      <c r="A19" s="76" t="s">
        <v>63</v>
      </c>
      <c r="B19" s="5">
        <v>67</v>
      </c>
      <c r="C19" s="45">
        <v>67</v>
      </c>
      <c r="D19" s="45">
        <v>67</v>
      </c>
      <c r="E19" s="45">
        <v>66</v>
      </c>
      <c r="F19" s="45">
        <v>66</v>
      </c>
      <c r="G19" s="45">
        <v>66</v>
      </c>
      <c r="H19" s="45">
        <v>66</v>
      </c>
      <c r="I19" s="45">
        <v>66</v>
      </c>
      <c r="J19" s="45"/>
      <c r="K19" s="45"/>
      <c r="L19" s="45"/>
      <c r="M19" s="5"/>
    </row>
    <row r="20" spans="1:14">
      <c r="A20" s="77" t="s">
        <v>60</v>
      </c>
      <c r="B20" s="79">
        <v>20</v>
      </c>
      <c r="C20" s="78">
        <v>20</v>
      </c>
      <c r="D20" s="78">
        <v>20</v>
      </c>
      <c r="E20" s="78">
        <v>20</v>
      </c>
      <c r="F20" s="78">
        <v>20</v>
      </c>
      <c r="G20" s="78">
        <v>20</v>
      </c>
      <c r="H20" s="78">
        <v>20</v>
      </c>
      <c r="I20" s="78">
        <v>20</v>
      </c>
      <c r="J20" s="78"/>
      <c r="K20" s="78"/>
      <c r="L20" s="78"/>
      <c r="M20" s="5"/>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544</v>
      </c>
      <c r="I21" s="45">
        <f t="shared" si="1"/>
        <v>550</v>
      </c>
      <c r="J21" s="45">
        <f t="shared" si="1"/>
        <v>0</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f t="shared" si="2"/>
        <v>36.94852941176471</v>
      </c>
      <c r="I22" s="80">
        <f t="shared" si="2"/>
        <v>37.090909090909093</v>
      </c>
      <c r="J22" s="80" t="e">
        <f t="shared" si="2"/>
        <v>#DIV/0!</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68</v>
      </c>
      <c r="C26" s="28">
        <v>0</v>
      </c>
      <c r="D26" s="30">
        <v>0</v>
      </c>
      <c r="E26" s="28">
        <v>31</v>
      </c>
      <c r="F26" s="30">
        <v>67</v>
      </c>
      <c r="G26" s="30">
        <v>28</v>
      </c>
      <c r="H26" s="47">
        <v>25</v>
      </c>
      <c r="I26" s="42">
        <f>SUM(B26:H26)</f>
        <v>219</v>
      </c>
    </row>
    <row r="27" spans="1:14" ht="14.25" thickBot="1">
      <c r="A27" s="9" t="s">
        <v>37</v>
      </c>
      <c r="B27" s="31">
        <v>163</v>
      </c>
      <c r="C27" s="29">
        <v>162</v>
      </c>
      <c r="D27" s="31">
        <v>162</v>
      </c>
      <c r="E27" s="29">
        <v>162</v>
      </c>
      <c r="F27" s="31">
        <v>161</v>
      </c>
      <c r="G27" s="31">
        <v>160</v>
      </c>
      <c r="H27" s="48">
        <v>160</v>
      </c>
      <c r="I27" s="44">
        <f>SUM(B27:H27)</f>
        <v>1130</v>
      </c>
    </row>
    <row r="28" spans="1:14" ht="14.25" thickBot="1">
      <c r="A28" s="27"/>
      <c r="B28" s="32">
        <v>8</v>
      </c>
      <c r="C28" s="32">
        <v>9</v>
      </c>
      <c r="D28" s="32">
        <v>10</v>
      </c>
      <c r="E28" s="32">
        <v>11</v>
      </c>
      <c r="F28" s="32">
        <v>12</v>
      </c>
      <c r="G28" s="32">
        <v>13</v>
      </c>
      <c r="H28" s="46">
        <v>14</v>
      </c>
      <c r="I28" s="43" t="s">
        <v>34</v>
      </c>
    </row>
    <row r="29" spans="1:14">
      <c r="A29" s="25" t="s">
        <v>9</v>
      </c>
      <c r="B29" s="30">
        <v>30</v>
      </c>
      <c r="C29" s="30">
        <v>0</v>
      </c>
      <c r="D29" s="30">
        <v>46</v>
      </c>
      <c r="E29" s="30">
        <v>50</v>
      </c>
      <c r="F29" s="30">
        <v>64</v>
      </c>
      <c r="G29" s="82">
        <v>37</v>
      </c>
      <c r="H29" s="47">
        <v>55</v>
      </c>
      <c r="I29" s="42">
        <f>SUM(B29:H29)</f>
        <v>282</v>
      </c>
    </row>
    <row r="30" spans="1:14" ht="14.25" thickBot="1">
      <c r="A30" s="9" t="s">
        <v>37</v>
      </c>
      <c r="B30" s="31">
        <v>159</v>
      </c>
      <c r="C30" s="31">
        <v>158</v>
      </c>
      <c r="D30" s="31">
        <v>158</v>
      </c>
      <c r="E30" s="31">
        <v>158</v>
      </c>
      <c r="F30" s="31">
        <v>158</v>
      </c>
      <c r="G30" s="31">
        <v>158</v>
      </c>
      <c r="H30" s="48">
        <v>158</v>
      </c>
      <c r="I30" s="44">
        <f>SUM(B30:H30)</f>
        <v>1107</v>
      </c>
    </row>
    <row r="31" spans="1:14" ht="14.25" thickBot="1">
      <c r="A31" s="27"/>
      <c r="B31" s="32">
        <v>15</v>
      </c>
      <c r="C31" s="32">
        <v>16</v>
      </c>
      <c r="D31" s="32">
        <v>17</v>
      </c>
      <c r="E31" s="32">
        <v>18</v>
      </c>
      <c r="F31" s="33">
        <v>19</v>
      </c>
      <c r="G31" s="32">
        <v>20</v>
      </c>
      <c r="H31" s="49">
        <v>21</v>
      </c>
      <c r="I31" s="43" t="s">
        <v>34</v>
      </c>
    </row>
    <row r="32" spans="1:14">
      <c r="A32" s="25" t="s">
        <v>9</v>
      </c>
      <c r="B32" s="30">
        <v>75</v>
      </c>
      <c r="C32" s="30">
        <v>0</v>
      </c>
      <c r="D32" s="30">
        <v>37</v>
      </c>
      <c r="E32" s="30">
        <v>40</v>
      </c>
      <c r="F32" s="28">
        <v>62</v>
      </c>
      <c r="G32" s="30">
        <v>37</v>
      </c>
      <c r="H32" s="50">
        <v>11</v>
      </c>
      <c r="I32" s="42">
        <f>SUM(B32:H32)</f>
        <v>262</v>
      </c>
    </row>
    <row r="33" spans="1:10" ht="14.25" thickBot="1">
      <c r="A33" s="9" t="s">
        <v>37</v>
      </c>
      <c r="B33" s="31">
        <v>159</v>
      </c>
      <c r="C33" s="31">
        <v>157</v>
      </c>
      <c r="D33" s="62">
        <v>156</v>
      </c>
      <c r="E33" s="31">
        <v>156</v>
      </c>
      <c r="F33" s="29">
        <v>161</v>
      </c>
      <c r="G33" s="31">
        <v>161</v>
      </c>
      <c r="H33" s="51">
        <v>163</v>
      </c>
      <c r="I33" s="44">
        <f>SUM(B33:H33)</f>
        <v>1113</v>
      </c>
    </row>
    <row r="34" spans="1:10" ht="14.25" thickBot="1">
      <c r="A34" s="27"/>
      <c r="B34" s="32">
        <v>22</v>
      </c>
      <c r="C34" s="32">
        <v>23</v>
      </c>
      <c r="D34" s="32">
        <v>24</v>
      </c>
      <c r="E34" s="32">
        <v>25</v>
      </c>
      <c r="F34" s="33">
        <v>26</v>
      </c>
      <c r="G34" s="32">
        <v>27</v>
      </c>
      <c r="H34" s="49">
        <v>28</v>
      </c>
      <c r="I34" s="43" t="s">
        <v>34</v>
      </c>
    </row>
    <row r="35" spans="1:10">
      <c r="A35" s="25" t="s">
        <v>9</v>
      </c>
      <c r="B35" s="30">
        <v>52</v>
      </c>
      <c r="C35" s="30">
        <v>0</v>
      </c>
      <c r="D35" s="30">
        <v>29</v>
      </c>
      <c r="E35" s="30">
        <v>47</v>
      </c>
      <c r="F35" s="28">
        <v>60</v>
      </c>
      <c r="G35" s="30">
        <v>41</v>
      </c>
      <c r="H35" s="50">
        <v>53</v>
      </c>
      <c r="I35" s="42">
        <f>SUM(B35:H35)</f>
        <v>282</v>
      </c>
    </row>
    <row r="36" spans="1:10" ht="14.25" thickBot="1">
      <c r="A36" s="9" t="s">
        <v>37</v>
      </c>
      <c r="B36" s="31">
        <v>163</v>
      </c>
      <c r="C36" s="31">
        <v>163</v>
      </c>
      <c r="D36" s="31">
        <v>163</v>
      </c>
      <c r="E36" s="31">
        <v>163</v>
      </c>
      <c r="F36" s="28">
        <v>164</v>
      </c>
      <c r="G36" s="30">
        <v>164</v>
      </c>
      <c r="H36" s="50">
        <v>165</v>
      </c>
      <c r="I36" s="44">
        <f>SUM(B36:H36)</f>
        <v>1145</v>
      </c>
    </row>
    <row r="37" spans="1:10" ht="14.25" thickBot="1">
      <c r="A37" s="27"/>
      <c r="B37" s="32">
        <v>29</v>
      </c>
      <c r="C37" s="32">
        <v>30</v>
      </c>
      <c r="D37" s="32"/>
      <c r="E37" s="56"/>
      <c r="F37" s="57"/>
      <c r="G37" s="57"/>
      <c r="H37" s="58"/>
      <c r="I37" s="43" t="s">
        <v>34</v>
      </c>
    </row>
    <row r="38" spans="1:10">
      <c r="A38" s="25" t="s">
        <v>9</v>
      </c>
      <c r="B38" s="1">
        <v>73</v>
      </c>
      <c r="C38" s="1">
        <v>31</v>
      </c>
      <c r="D38" s="1"/>
      <c r="E38" s="21"/>
      <c r="F38" s="2"/>
      <c r="G38" s="2"/>
      <c r="H38" s="10"/>
      <c r="I38" s="42">
        <f>SUM(B38,C38,D38)</f>
        <v>104</v>
      </c>
    </row>
    <row r="39" spans="1:10" ht="14.25" thickBot="1">
      <c r="A39" s="9" t="s">
        <v>37</v>
      </c>
      <c r="B39" s="4">
        <v>165</v>
      </c>
      <c r="C39" s="4">
        <v>165</v>
      </c>
      <c r="D39" s="4"/>
      <c r="E39" s="22"/>
      <c r="F39" s="11"/>
      <c r="G39" s="2"/>
      <c r="H39" s="10"/>
      <c r="I39" s="41">
        <f>SUM(B39,C39,D39)</f>
        <v>330</v>
      </c>
    </row>
    <row r="40" spans="1:10">
      <c r="G40" s="35" t="s">
        <v>10</v>
      </c>
      <c r="H40" s="36" t="s">
        <v>9</v>
      </c>
      <c r="I40" s="38">
        <f>SUM(I26,I29,I32,I35,I38)</f>
        <v>1149</v>
      </c>
      <c r="J40" s="63">
        <f>I40/26</f>
        <v>44.192307692307693</v>
      </c>
    </row>
    <row r="41" spans="1:10" ht="14.25" thickBot="1">
      <c r="A41" s="12" t="s">
        <v>66</v>
      </c>
      <c r="G41" s="40"/>
      <c r="H41" s="37" t="s">
        <v>8</v>
      </c>
      <c r="I41" s="39">
        <f>SUM(I27,I30,I33,I36,I39)</f>
        <v>4825</v>
      </c>
      <c r="J41" s="63">
        <f>I41/30</f>
        <v>160.83333333333334</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1</v>
      </c>
      <c r="E50" s="5">
        <v>1</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0</v>
      </c>
      <c r="E53" s="5">
        <v>0</v>
      </c>
      <c r="F53" s="5">
        <v>0</v>
      </c>
      <c r="G53" s="121"/>
      <c r="H53" s="122"/>
      <c r="I53" s="123"/>
    </row>
    <row r="55" spans="1:9" ht="14.25" thickBot="1">
      <c r="A55" t="s">
        <v>29</v>
      </c>
    </row>
    <row r="56" spans="1:9" ht="28.5" customHeight="1">
      <c r="A56" s="24" t="s">
        <v>28</v>
      </c>
      <c r="B56" s="134" t="s">
        <v>90</v>
      </c>
      <c r="C56" s="127"/>
      <c r="D56" s="127"/>
      <c r="E56" s="127"/>
      <c r="F56" s="127"/>
      <c r="G56" s="116"/>
      <c r="H56" s="116"/>
      <c r="I56" s="117"/>
    </row>
    <row r="57" spans="1:9" ht="26.25" customHeight="1" thickBot="1">
      <c r="A57" s="9" t="s">
        <v>70</v>
      </c>
      <c r="B57" s="128" t="s">
        <v>91</v>
      </c>
      <c r="C57" s="129"/>
      <c r="D57" s="129"/>
      <c r="E57" s="129"/>
      <c r="F57" s="129"/>
      <c r="G57" s="129"/>
      <c r="H57" s="129"/>
      <c r="I57" s="130"/>
    </row>
    <row r="59" spans="1:9" ht="14.25" thickBot="1">
      <c r="A59" t="s">
        <v>30</v>
      </c>
    </row>
    <row r="60" spans="1:9" ht="22.5" customHeight="1">
      <c r="A60" s="24" t="s">
        <v>32</v>
      </c>
      <c r="B60" s="115" t="s">
        <v>36</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5" t="s">
        <v>92</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B60:I60"/>
    <mergeCell ref="B61:I61"/>
    <mergeCell ref="B62:I62"/>
    <mergeCell ref="A65:I72"/>
    <mergeCell ref="C1:F2"/>
    <mergeCell ref="G49:I49"/>
    <mergeCell ref="G50:I50"/>
    <mergeCell ref="G51:I51"/>
    <mergeCell ref="B57:I57"/>
    <mergeCell ref="G52:I52"/>
    <mergeCell ref="G53:I53"/>
    <mergeCell ref="B56:I56"/>
  </mergeCells>
  <phoneticPr fontId="2"/>
  <pageMargins left="0.75" right="0.75" top="1" bottom="1" header="0.51200000000000001" footer="0.51200000000000001"/>
  <pageSetup paperSize="9" orientation="portrait" verticalDpi="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6"/>
  <sheetViews>
    <sheetView topLeftCell="A22" workbookViewId="0">
      <selection activeCell="H44" sqref="A1:IV65536"/>
    </sheetView>
  </sheetViews>
  <sheetFormatPr defaultRowHeight="13.5"/>
  <cols>
    <col min="1" max="1" width="11.25" customWidth="1"/>
    <col min="2" max="2" width="10.5" customWidth="1"/>
    <col min="3" max="3" width="10" customWidth="1"/>
    <col min="4" max="7" width="10.25" bestFit="1" customWidth="1"/>
    <col min="8" max="8" width="10.125" customWidth="1"/>
    <col min="9" max="10" width="10.25" bestFit="1" customWidth="1"/>
    <col min="11"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v>6923079</v>
      </c>
      <c r="H5" s="54">
        <v>5372935</v>
      </c>
      <c r="I5" s="54">
        <v>7245349</v>
      </c>
      <c r="J5" s="54">
        <v>7425496</v>
      </c>
      <c r="K5" s="54"/>
      <c r="L5" s="54"/>
      <c r="M5" s="54"/>
    </row>
    <row r="6" spans="1:14">
      <c r="A6" s="5" t="s">
        <v>2</v>
      </c>
      <c r="B6" s="34">
        <v>3178252</v>
      </c>
      <c r="C6" s="34">
        <v>2497172</v>
      </c>
      <c r="D6" s="54">
        <v>4381483</v>
      </c>
      <c r="E6" s="61">
        <v>2746302</v>
      </c>
      <c r="F6" s="54">
        <v>3308448</v>
      </c>
      <c r="G6" s="54">
        <v>3110808</v>
      </c>
      <c r="H6" s="54">
        <v>3449718</v>
      </c>
      <c r="I6" s="54">
        <v>3846713</v>
      </c>
      <c r="J6" s="54">
        <v>4500923</v>
      </c>
      <c r="K6" s="54"/>
      <c r="L6" s="54"/>
      <c r="M6" s="54"/>
    </row>
    <row r="7" spans="1:14">
      <c r="A7" s="5" t="s">
        <v>3</v>
      </c>
      <c r="B7" s="34">
        <v>517511</v>
      </c>
      <c r="C7" s="53">
        <v>530140</v>
      </c>
      <c r="D7" s="54">
        <v>500192</v>
      </c>
      <c r="E7" s="60">
        <v>643334</v>
      </c>
      <c r="F7" s="54">
        <v>421752</v>
      </c>
      <c r="G7" s="54">
        <v>610032</v>
      </c>
      <c r="H7" s="54">
        <v>690626</v>
      </c>
      <c r="I7" s="54">
        <v>835856</v>
      </c>
      <c r="J7" s="54">
        <v>1067722</v>
      </c>
      <c r="K7" s="54"/>
      <c r="L7" s="54"/>
      <c r="M7" s="54"/>
    </row>
    <row r="8" spans="1:14">
      <c r="A8" s="5" t="s">
        <v>4</v>
      </c>
      <c r="B8" s="34">
        <v>786915</v>
      </c>
      <c r="C8" s="34">
        <v>749569</v>
      </c>
      <c r="D8" s="54">
        <v>679385</v>
      </c>
      <c r="E8" s="60">
        <v>776760</v>
      </c>
      <c r="F8" s="54">
        <v>722563</v>
      </c>
      <c r="G8" s="54">
        <v>709538</v>
      </c>
      <c r="H8" s="54">
        <v>833958</v>
      </c>
      <c r="I8" s="54">
        <v>581672</v>
      </c>
      <c r="J8" s="54">
        <v>625103</v>
      </c>
      <c r="K8" s="54"/>
      <c r="L8" s="54"/>
      <c r="M8" s="54"/>
    </row>
    <row r="9" spans="1:14">
      <c r="A9" s="5" t="s">
        <v>55</v>
      </c>
      <c r="B9" s="34">
        <v>1026340</v>
      </c>
      <c r="C9" s="34">
        <v>1072986</v>
      </c>
      <c r="D9" s="54">
        <v>1169684</v>
      </c>
      <c r="E9" s="60">
        <v>987275</v>
      </c>
      <c r="F9" s="54">
        <v>1008417</v>
      </c>
      <c r="G9" s="54">
        <v>1085448</v>
      </c>
      <c r="H9" s="54">
        <v>1032298</v>
      </c>
      <c r="I9" s="54">
        <v>1202636</v>
      </c>
      <c r="J9" s="54">
        <v>1115438</v>
      </c>
      <c r="K9" s="54"/>
      <c r="L9" s="54"/>
      <c r="M9" s="54"/>
    </row>
    <row r="10" spans="1:14">
      <c r="A10" s="5" t="s">
        <v>6</v>
      </c>
      <c r="B10" s="34">
        <v>49086</v>
      </c>
      <c r="C10" s="34">
        <v>85266</v>
      </c>
      <c r="D10" s="54">
        <v>37098</v>
      </c>
      <c r="E10" s="60">
        <v>37238</v>
      </c>
      <c r="F10" s="54">
        <v>33696</v>
      </c>
      <c r="G10" s="54">
        <v>35154</v>
      </c>
      <c r="H10" s="54">
        <v>45576</v>
      </c>
      <c r="I10" s="54">
        <v>36180</v>
      </c>
      <c r="J10" s="54">
        <v>67834</v>
      </c>
      <c r="K10" s="54"/>
      <c r="L10" s="54"/>
      <c r="M10" s="54"/>
      <c r="N10" t="s">
        <v>49</v>
      </c>
    </row>
    <row r="11" spans="1:14">
      <c r="A11" s="5" t="s">
        <v>10</v>
      </c>
      <c r="B11" s="45">
        <f>SUM(B5:B10)</f>
        <v>12003740</v>
      </c>
      <c r="C11" s="45">
        <f>SUM(C5:C10)</f>
        <v>10059573</v>
      </c>
      <c r="D11" s="45">
        <f t="shared" ref="D11:M11" si="0">SUM(D5:D10)</f>
        <v>12495327</v>
      </c>
      <c r="E11" s="45">
        <f t="shared" si="0"/>
        <v>11935386</v>
      </c>
      <c r="F11" s="45">
        <f t="shared" si="0"/>
        <v>11305937</v>
      </c>
      <c r="G11" s="45">
        <f t="shared" si="0"/>
        <v>12474059</v>
      </c>
      <c r="H11" s="45">
        <f t="shared" si="0"/>
        <v>11425111</v>
      </c>
      <c r="I11" s="45">
        <f t="shared" si="0"/>
        <v>13748406</v>
      </c>
      <c r="J11" s="45">
        <f t="shared" si="0"/>
        <v>14802516</v>
      </c>
      <c r="K11" s="45">
        <f t="shared" si="0"/>
        <v>0</v>
      </c>
      <c r="L11" s="45">
        <f t="shared" si="0"/>
        <v>0</v>
      </c>
      <c r="M11" s="45">
        <f t="shared" si="0"/>
        <v>0</v>
      </c>
      <c r="N11" s="52">
        <f>SUM(B11:M11)</f>
        <v>110250055</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v>236</v>
      </c>
      <c r="H15" s="45">
        <v>238</v>
      </c>
      <c r="I15" s="45">
        <v>240</v>
      </c>
      <c r="J15" s="45">
        <v>242</v>
      </c>
      <c r="K15" s="45"/>
      <c r="L15" s="45"/>
      <c r="M15" s="5"/>
    </row>
    <row r="16" spans="1:14">
      <c r="A16" s="77" t="s">
        <v>58</v>
      </c>
      <c r="B16" s="79">
        <v>132</v>
      </c>
      <c r="C16" s="78">
        <v>132</v>
      </c>
      <c r="D16" s="79">
        <v>132</v>
      </c>
      <c r="E16" s="78">
        <v>133</v>
      </c>
      <c r="F16" s="78">
        <v>133</v>
      </c>
      <c r="G16" s="78">
        <v>133</v>
      </c>
      <c r="H16" s="78">
        <v>133</v>
      </c>
      <c r="I16" s="78">
        <v>136</v>
      </c>
      <c r="J16" s="78">
        <v>136</v>
      </c>
      <c r="K16" s="78"/>
      <c r="L16" s="78"/>
      <c r="M16" s="5"/>
      <c r="N16" s="53">
        <f>N11/12</f>
        <v>9187504.583333334</v>
      </c>
    </row>
    <row r="17" spans="1:14">
      <c r="A17" s="76" t="s">
        <v>62</v>
      </c>
      <c r="B17" s="5">
        <v>39</v>
      </c>
      <c r="C17" s="45">
        <v>39</v>
      </c>
      <c r="D17" s="5">
        <v>39</v>
      </c>
      <c r="E17" s="45">
        <v>39</v>
      </c>
      <c r="F17" s="45">
        <v>39</v>
      </c>
      <c r="G17" s="45">
        <v>39</v>
      </c>
      <c r="H17" s="45">
        <v>39</v>
      </c>
      <c r="I17" s="45">
        <v>40</v>
      </c>
      <c r="J17" s="45">
        <v>40</v>
      </c>
      <c r="K17" s="45"/>
      <c r="L17" s="45"/>
      <c r="M17" s="5"/>
      <c r="N17" s="53"/>
    </row>
    <row r="18" spans="1:14">
      <c r="A18" s="77" t="s">
        <v>59</v>
      </c>
      <c r="B18" s="79">
        <v>48</v>
      </c>
      <c r="C18" s="78">
        <v>48</v>
      </c>
      <c r="D18" s="78">
        <v>48</v>
      </c>
      <c r="E18" s="78">
        <v>48</v>
      </c>
      <c r="F18" s="78">
        <v>48</v>
      </c>
      <c r="G18" s="78">
        <v>48</v>
      </c>
      <c r="H18" s="78">
        <v>48</v>
      </c>
      <c r="I18" s="78">
        <v>48</v>
      </c>
      <c r="J18" s="78">
        <v>48</v>
      </c>
      <c r="K18" s="78"/>
      <c r="L18" s="78"/>
      <c r="M18" s="5"/>
    </row>
    <row r="19" spans="1:14">
      <c r="A19" s="76" t="s">
        <v>63</v>
      </c>
      <c r="B19" s="5">
        <v>67</v>
      </c>
      <c r="C19" s="45">
        <v>67</v>
      </c>
      <c r="D19" s="45">
        <v>67</v>
      </c>
      <c r="E19" s="45">
        <v>66</v>
      </c>
      <c r="F19" s="45">
        <v>66</v>
      </c>
      <c r="G19" s="45">
        <v>66</v>
      </c>
      <c r="H19" s="45">
        <v>66</v>
      </c>
      <c r="I19" s="45">
        <v>66</v>
      </c>
      <c r="J19" s="45">
        <v>67</v>
      </c>
      <c r="K19" s="45"/>
      <c r="L19" s="45"/>
      <c r="M19" s="5"/>
    </row>
    <row r="20" spans="1:14">
      <c r="A20" s="77" t="s">
        <v>60</v>
      </c>
      <c r="B20" s="79">
        <v>20</v>
      </c>
      <c r="C20" s="78">
        <v>20</v>
      </c>
      <c r="D20" s="78">
        <v>20</v>
      </c>
      <c r="E20" s="78">
        <v>20</v>
      </c>
      <c r="F20" s="78">
        <v>20</v>
      </c>
      <c r="G20" s="78">
        <v>20</v>
      </c>
      <c r="H20" s="78">
        <v>20</v>
      </c>
      <c r="I20" s="78">
        <v>20</v>
      </c>
      <c r="J20" s="78">
        <v>20</v>
      </c>
      <c r="K20" s="78"/>
      <c r="L20" s="78"/>
      <c r="M20" s="5"/>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544</v>
      </c>
      <c r="I21" s="45">
        <f t="shared" si="1"/>
        <v>550</v>
      </c>
      <c r="J21" s="45">
        <f>SUM(J15:J20)</f>
        <v>553</v>
      </c>
      <c r="K21" s="45">
        <f t="shared" si="1"/>
        <v>0</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f t="shared" si="2"/>
        <v>36.94852941176471</v>
      </c>
      <c r="I22" s="80">
        <f t="shared" si="2"/>
        <v>37.090909090909093</v>
      </c>
      <c r="J22" s="80">
        <f t="shared" si="2"/>
        <v>36.889692585895119</v>
      </c>
      <c r="K22" s="80" t="e">
        <f t="shared" si="2"/>
        <v>#DIV/0!</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31</v>
      </c>
      <c r="C26" s="28">
        <v>38</v>
      </c>
      <c r="D26" s="30">
        <v>54</v>
      </c>
      <c r="E26" s="28">
        <v>29</v>
      </c>
      <c r="F26" s="30">
        <v>25</v>
      </c>
      <c r="G26" s="30">
        <v>30</v>
      </c>
      <c r="H26" s="47">
        <v>0</v>
      </c>
      <c r="I26" s="42">
        <f>SUM(B26:H26)</f>
        <v>207</v>
      </c>
    </row>
    <row r="27" spans="1:14" ht="14.25" thickBot="1">
      <c r="A27" s="9" t="s">
        <v>8</v>
      </c>
      <c r="B27" s="31">
        <v>28</v>
      </c>
      <c r="C27" s="29">
        <v>41</v>
      </c>
      <c r="D27" s="31">
        <v>39</v>
      </c>
      <c r="E27" s="29">
        <v>43</v>
      </c>
      <c r="F27" s="31">
        <v>32</v>
      </c>
      <c r="G27" s="31">
        <v>20</v>
      </c>
      <c r="H27" s="48">
        <v>0</v>
      </c>
      <c r="I27" s="44">
        <f>SUM(B27:H27)</f>
        <v>203</v>
      </c>
      <c r="J27" t="s">
        <v>96</v>
      </c>
    </row>
    <row r="28" spans="1:14" ht="14.25" thickBot="1">
      <c r="A28" s="27"/>
      <c r="B28" s="32">
        <v>8</v>
      </c>
      <c r="C28" s="32">
        <v>9</v>
      </c>
      <c r="D28" s="32">
        <v>10</v>
      </c>
      <c r="E28" s="32">
        <v>11</v>
      </c>
      <c r="F28" s="32">
        <v>12</v>
      </c>
      <c r="G28" s="32">
        <v>13</v>
      </c>
      <c r="H28" s="46">
        <v>14</v>
      </c>
      <c r="I28" s="43" t="s">
        <v>34</v>
      </c>
    </row>
    <row r="29" spans="1:14">
      <c r="A29" s="25" t="s">
        <v>9</v>
      </c>
      <c r="B29" s="30">
        <v>41</v>
      </c>
      <c r="C29" s="30">
        <v>57</v>
      </c>
      <c r="D29" s="30">
        <v>65</v>
      </c>
      <c r="E29" s="30">
        <v>39</v>
      </c>
      <c r="F29" s="30">
        <v>55</v>
      </c>
      <c r="G29" s="82">
        <v>70</v>
      </c>
      <c r="H29" s="47">
        <v>0</v>
      </c>
      <c r="I29" s="42">
        <f>SUM(B29:H29)</f>
        <v>327</v>
      </c>
    </row>
    <row r="30" spans="1:14" ht="14.25" thickBot="1">
      <c r="A30" s="9" t="s">
        <v>8</v>
      </c>
      <c r="B30" s="31">
        <v>28</v>
      </c>
      <c r="C30" s="31">
        <v>38</v>
      </c>
      <c r="D30" s="31">
        <v>48</v>
      </c>
      <c r="E30" s="31">
        <v>26</v>
      </c>
      <c r="F30" s="31">
        <v>27</v>
      </c>
      <c r="G30" s="31">
        <v>20</v>
      </c>
      <c r="H30" s="48">
        <v>0</v>
      </c>
      <c r="I30" s="44">
        <f>SUM(B30:H30)</f>
        <v>187</v>
      </c>
      <c r="J30" t="s">
        <v>96</v>
      </c>
    </row>
    <row r="31" spans="1:14" ht="14.25" thickBot="1">
      <c r="A31" s="27"/>
      <c r="B31" s="32">
        <v>15</v>
      </c>
      <c r="C31" s="32">
        <v>16</v>
      </c>
      <c r="D31" s="32">
        <v>17</v>
      </c>
      <c r="E31" s="32">
        <v>18</v>
      </c>
      <c r="F31" s="33">
        <v>19</v>
      </c>
      <c r="G31" s="32">
        <v>20</v>
      </c>
      <c r="H31" s="49">
        <v>21</v>
      </c>
      <c r="I31" s="43" t="s">
        <v>34</v>
      </c>
    </row>
    <row r="32" spans="1:14">
      <c r="A32" s="25" t="s">
        <v>9</v>
      </c>
      <c r="B32" s="30">
        <v>39</v>
      </c>
      <c r="C32" s="30">
        <v>54</v>
      </c>
      <c r="D32" s="30">
        <v>76</v>
      </c>
      <c r="E32" s="30">
        <v>35</v>
      </c>
      <c r="F32" s="28">
        <v>20</v>
      </c>
      <c r="G32" s="30">
        <v>50</v>
      </c>
      <c r="H32" s="50">
        <v>0</v>
      </c>
      <c r="I32" s="42">
        <f>SUM(B32:H32)</f>
        <v>274</v>
      </c>
    </row>
    <row r="33" spans="1:10" ht="14.25" thickBot="1">
      <c r="A33" s="9" t="s">
        <v>8</v>
      </c>
      <c r="B33" s="31">
        <v>37</v>
      </c>
      <c r="C33" s="31">
        <v>34</v>
      </c>
      <c r="D33" s="62">
        <v>49</v>
      </c>
      <c r="E33" s="31">
        <v>42</v>
      </c>
      <c r="F33" s="29">
        <v>37</v>
      </c>
      <c r="G33" s="31">
        <v>28</v>
      </c>
      <c r="H33" s="51">
        <v>0</v>
      </c>
      <c r="I33" s="44">
        <f>SUM(B33:H33)</f>
        <v>227</v>
      </c>
      <c r="J33" t="s">
        <v>96</v>
      </c>
    </row>
    <row r="34" spans="1:10" ht="14.25" thickBot="1">
      <c r="A34" s="27"/>
      <c r="B34" s="32">
        <v>22</v>
      </c>
      <c r="C34" s="32">
        <v>23</v>
      </c>
      <c r="D34" s="32">
        <v>24</v>
      </c>
      <c r="E34" s="32">
        <v>25</v>
      </c>
      <c r="F34" s="33">
        <v>26</v>
      </c>
      <c r="G34" s="32">
        <v>27</v>
      </c>
      <c r="H34" s="49">
        <v>28</v>
      </c>
      <c r="I34" s="43" t="s">
        <v>34</v>
      </c>
    </row>
    <row r="35" spans="1:10">
      <c r="A35" s="25" t="s">
        <v>9</v>
      </c>
      <c r="B35" s="30">
        <v>34</v>
      </c>
      <c r="C35" s="30">
        <v>27</v>
      </c>
      <c r="D35" s="30">
        <v>80</v>
      </c>
      <c r="E35" s="30">
        <v>46</v>
      </c>
      <c r="F35" s="28">
        <v>64</v>
      </c>
      <c r="G35" s="30">
        <v>77</v>
      </c>
      <c r="H35" s="50">
        <v>0</v>
      </c>
      <c r="I35" s="42">
        <f>SUM(B35:H35)</f>
        <v>328</v>
      </c>
    </row>
    <row r="36" spans="1:10" ht="14.25" thickBot="1">
      <c r="A36" s="9" t="s">
        <v>8</v>
      </c>
      <c r="B36" s="31">
        <v>34</v>
      </c>
      <c r="C36" s="31">
        <v>44</v>
      </c>
      <c r="D36" s="31">
        <v>42</v>
      </c>
      <c r="E36" s="31">
        <v>41</v>
      </c>
      <c r="F36" s="28">
        <v>30</v>
      </c>
      <c r="G36" s="30">
        <v>19</v>
      </c>
      <c r="H36" s="50">
        <v>0</v>
      </c>
      <c r="I36" s="44">
        <f>SUM(B36:H36)</f>
        <v>210</v>
      </c>
      <c r="J36" t="s">
        <v>96</v>
      </c>
    </row>
    <row r="37" spans="1:10" ht="14.25" thickBot="1">
      <c r="A37" s="27"/>
      <c r="B37" s="32">
        <v>29</v>
      </c>
      <c r="C37" s="32">
        <v>30</v>
      </c>
      <c r="D37" s="32">
        <v>31</v>
      </c>
      <c r="E37" s="56"/>
      <c r="F37" s="57"/>
      <c r="G37" s="57"/>
      <c r="H37" s="58"/>
      <c r="I37" s="43" t="s">
        <v>34</v>
      </c>
    </row>
    <row r="38" spans="1:10">
      <c r="A38" s="25" t="s">
        <v>9</v>
      </c>
      <c r="B38" s="1">
        <v>33</v>
      </c>
      <c r="C38" s="1">
        <v>43</v>
      </c>
      <c r="D38" s="1">
        <v>1</v>
      </c>
      <c r="E38" s="21"/>
      <c r="F38" s="2"/>
      <c r="G38" s="2"/>
      <c r="H38" s="10"/>
      <c r="I38" s="42">
        <f>SUM(B38,C38,D38)</f>
        <v>77</v>
      </c>
    </row>
    <row r="39" spans="1:10" ht="14.25" thickBot="1">
      <c r="A39" s="9" t="s">
        <v>8</v>
      </c>
      <c r="B39" s="4">
        <v>31</v>
      </c>
      <c r="C39" s="4">
        <v>58</v>
      </c>
      <c r="D39" s="4">
        <v>27</v>
      </c>
      <c r="E39" s="22"/>
      <c r="F39" s="11"/>
      <c r="G39" s="2"/>
      <c r="H39" s="10"/>
      <c r="I39" s="41">
        <f>SUM(B39,C39,D39)</f>
        <v>116</v>
      </c>
    </row>
    <row r="40" spans="1:10">
      <c r="G40" s="35" t="s">
        <v>10</v>
      </c>
      <c r="H40" s="36" t="s">
        <v>9</v>
      </c>
      <c r="I40" s="38">
        <f>SUM(I26,I29,I32,I35,I38)</f>
        <v>1213</v>
      </c>
      <c r="J40" s="63">
        <f>I40/26</f>
        <v>46.653846153846153</v>
      </c>
    </row>
    <row r="41" spans="1:10" ht="14.25" thickBot="1">
      <c r="A41" s="12" t="s">
        <v>66</v>
      </c>
      <c r="G41" s="40"/>
      <c r="H41" s="37" t="s">
        <v>8</v>
      </c>
      <c r="I41" s="39">
        <f>SUM(I27,I30,I33,I36,I39)</f>
        <v>943</v>
      </c>
      <c r="J41" s="63">
        <f>I41/30</f>
        <v>31.433333333333334</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4</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1</v>
      </c>
      <c r="E53" s="5">
        <v>0</v>
      </c>
      <c r="F53" s="5">
        <v>0</v>
      </c>
      <c r="G53" s="121"/>
      <c r="H53" s="122"/>
      <c r="I53" s="123"/>
    </row>
    <row r="55" spans="1:9" ht="14.25" thickBot="1">
      <c r="A55" t="s">
        <v>29</v>
      </c>
    </row>
    <row r="56" spans="1:9" ht="28.5" customHeight="1">
      <c r="A56" s="24" t="s">
        <v>28</v>
      </c>
      <c r="B56" s="134" t="s">
        <v>94</v>
      </c>
      <c r="C56" s="127"/>
      <c r="D56" s="127"/>
      <c r="E56" s="127"/>
      <c r="F56" s="127"/>
      <c r="G56" s="116"/>
      <c r="H56" s="116"/>
      <c r="I56" s="117"/>
    </row>
    <row r="57" spans="1:9" ht="26.25" customHeight="1" thickBot="1">
      <c r="A57" s="9" t="s">
        <v>70</v>
      </c>
      <c r="B57" s="128" t="s">
        <v>95</v>
      </c>
      <c r="C57" s="129"/>
      <c r="D57" s="129"/>
      <c r="E57" s="129"/>
      <c r="F57" s="129"/>
      <c r="G57" s="129"/>
      <c r="H57" s="129"/>
      <c r="I57" s="130"/>
    </row>
    <row r="59" spans="1:9" ht="14.25" thickBot="1">
      <c r="A59" t="s">
        <v>30</v>
      </c>
    </row>
    <row r="60" spans="1:9" ht="22.5" customHeight="1">
      <c r="A60" s="24" t="s">
        <v>32</v>
      </c>
      <c r="B60" s="115" t="s">
        <v>36</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5" t="s">
        <v>93</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B56:I56"/>
    <mergeCell ref="B60:I60"/>
    <mergeCell ref="B61:I61"/>
    <mergeCell ref="B62:I62"/>
    <mergeCell ref="A65:I72"/>
    <mergeCell ref="B57:I57"/>
    <mergeCell ref="G53:I53"/>
    <mergeCell ref="C1:F2"/>
    <mergeCell ref="G49:I49"/>
    <mergeCell ref="G50:I50"/>
    <mergeCell ref="G51:I51"/>
    <mergeCell ref="G52:I52"/>
  </mergeCells>
  <phoneticPr fontId="2"/>
  <pageMargins left="0.75" right="0.75" top="1" bottom="1" header="0.51200000000000001" footer="0.51200000000000001"/>
  <pageSetup paperSize="9" orientation="portrait" verticalDpi="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6"/>
  <sheetViews>
    <sheetView topLeftCell="A31" workbookViewId="0">
      <selection activeCell="E36" sqref="E36"/>
    </sheetView>
  </sheetViews>
  <sheetFormatPr defaultRowHeight="13.5"/>
  <cols>
    <col min="1" max="1" width="11.25" customWidth="1"/>
    <col min="2" max="2" width="10.5" customWidth="1"/>
    <col min="3" max="3" width="10" customWidth="1"/>
    <col min="4" max="7" width="10.25" bestFit="1" customWidth="1"/>
    <col min="8" max="8" width="10.125" customWidth="1"/>
    <col min="9" max="11" width="10.25" bestFit="1" customWidth="1"/>
    <col min="12" max="12" width="9.25" bestFit="1" customWidth="1"/>
    <col min="13"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v>6923079</v>
      </c>
      <c r="H5" s="54">
        <v>5372935</v>
      </c>
      <c r="I5" s="54">
        <v>7245349</v>
      </c>
      <c r="J5" s="54">
        <v>7425496</v>
      </c>
      <c r="K5" s="54">
        <v>6268938</v>
      </c>
      <c r="L5" s="54"/>
      <c r="M5" s="54"/>
    </row>
    <row r="6" spans="1:14">
      <c r="A6" s="5" t="s">
        <v>2</v>
      </c>
      <c r="B6" s="34">
        <v>3178252</v>
      </c>
      <c r="C6" s="34">
        <v>2497172</v>
      </c>
      <c r="D6" s="54">
        <v>4381483</v>
      </c>
      <c r="E6" s="61">
        <v>2746302</v>
      </c>
      <c r="F6" s="54">
        <v>3308448</v>
      </c>
      <c r="G6" s="54">
        <v>3110808</v>
      </c>
      <c r="H6" s="54">
        <v>3449718</v>
      </c>
      <c r="I6" s="54">
        <v>3846713</v>
      </c>
      <c r="J6" s="54">
        <v>4500923</v>
      </c>
      <c r="K6" s="54">
        <v>3380736</v>
      </c>
      <c r="L6" s="54"/>
      <c r="M6" s="54"/>
    </row>
    <row r="7" spans="1:14">
      <c r="A7" s="5" t="s">
        <v>3</v>
      </c>
      <c r="B7" s="34">
        <v>517511</v>
      </c>
      <c r="C7" s="53">
        <v>530140</v>
      </c>
      <c r="D7" s="54">
        <v>500192</v>
      </c>
      <c r="E7" s="60">
        <v>643334</v>
      </c>
      <c r="F7" s="54">
        <v>421752</v>
      </c>
      <c r="G7" s="54">
        <v>610032</v>
      </c>
      <c r="H7" s="54">
        <v>690626</v>
      </c>
      <c r="I7" s="54">
        <v>835856</v>
      </c>
      <c r="J7" s="54">
        <v>1067722</v>
      </c>
      <c r="K7" s="54">
        <v>840628</v>
      </c>
      <c r="L7" s="54"/>
      <c r="M7" s="54"/>
    </row>
    <row r="8" spans="1:14">
      <c r="A8" s="5" t="s">
        <v>4</v>
      </c>
      <c r="B8" s="34">
        <v>786915</v>
      </c>
      <c r="C8" s="34">
        <v>749569</v>
      </c>
      <c r="D8" s="54">
        <v>679385</v>
      </c>
      <c r="E8" s="60">
        <v>776760</v>
      </c>
      <c r="F8" s="54">
        <v>722563</v>
      </c>
      <c r="G8" s="54">
        <v>709538</v>
      </c>
      <c r="H8" s="54">
        <v>833958</v>
      </c>
      <c r="I8" s="54">
        <v>581672</v>
      </c>
      <c r="J8" s="54">
        <v>625103</v>
      </c>
      <c r="K8" s="54">
        <v>863537</v>
      </c>
      <c r="L8" s="54"/>
      <c r="M8" s="54"/>
    </row>
    <row r="9" spans="1:14">
      <c r="A9" s="5" t="s">
        <v>55</v>
      </c>
      <c r="B9" s="34">
        <v>1026340</v>
      </c>
      <c r="C9" s="34">
        <v>1072986</v>
      </c>
      <c r="D9" s="54">
        <v>1169684</v>
      </c>
      <c r="E9" s="60">
        <v>987275</v>
      </c>
      <c r="F9" s="54">
        <v>1008417</v>
      </c>
      <c r="G9" s="54">
        <v>1085448</v>
      </c>
      <c r="H9" s="54">
        <v>1032298</v>
      </c>
      <c r="I9" s="54">
        <v>1202636</v>
      </c>
      <c r="J9" s="54">
        <v>1115438</v>
      </c>
      <c r="K9" s="54">
        <v>1076588</v>
      </c>
      <c r="L9" s="54"/>
      <c r="M9" s="54"/>
    </row>
    <row r="10" spans="1:14">
      <c r="A10" s="5" t="s">
        <v>6</v>
      </c>
      <c r="B10" s="34">
        <v>49086</v>
      </c>
      <c r="C10" s="34">
        <v>85266</v>
      </c>
      <c r="D10" s="54">
        <v>37098</v>
      </c>
      <c r="E10" s="60">
        <v>37238</v>
      </c>
      <c r="F10" s="54">
        <v>33696</v>
      </c>
      <c r="G10" s="54">
        <v>35154</v>
      </c>
      <c r="H10" s="54">
        <v>45576</v>
      </c>
      <c r="I10" s="54">
        <v>36180</v>
      </c>
      <c r="J10" s="54">
        <v>67834</v>
      </c>
      <c r="K10" s="54">
        <v>38178</v>
      </c>
      <c r="L10" s="54"/>
      <c r="M10" s="54"/>
      <c r="N10" t="s">
        <v>49</v>
      </c>
    </row>
    <row r="11" spans="1:14">
      <c r="A11" s="5" t="s">
        <v>10</v>
      </c>
      <c r="B11" s="45">
        <f>SUM(B5:B10)</f>
        <v>12003740</v>
      </c>
      <c r="C11" s="45">
        <f>SUM(C5:C10)</f>
        <v>10059573</v>
      </c>
      <c r="D11" s="45">
        <f t="shared" ref="D11:M11" si="0">SUM(D5:D10)</f>
        <v>12495327</v>
      </c>
      <c r="E11" s="45">
        <f t="shared" si="0"/>
        <v>11935386</v>
      </c>
      <c r="F11" s="45">
        <f t="shared" si="0"/>
        <v>11305937</v>
      </c>
      <c r="G11" s="45">
        <f t="shared" si="0"/>
        <v>12474059</v>
      </c>
      <c r="H11" s="45">
        <f t="shared" si="0"/>
        <v>11425111</v>
      </c>
      <c r="I11" s="45">
        <f t="shared" si="0"/>
        <v>13748406</v>
      </c>
      <c r="J11" s="45">
        <f t="shared" si="0"/>
        <v>14802516</v>
      </c>
      <c r="K11" s="45">
        <f t="shared" si="0"/>
        <v>12468605</v>
      </c>
      <c r="L11" s="45">
        <f t="shared" si="0"/>
        <v>0</v>
      </c>
      <c r="M11" s="45">
        <f t="shared" si="0"/>
        <v>0</v>
      </c>
      <c r="N11" s="52">
        <f>SUM(B11:M11)</f>
        <v>122718660</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v>236</v>
      </c>
      <c r="H15" s="45">
        <v>238</v>
      </c>
      <c r="I15" s="45">
        <v>240</v>
      </c>
      <c r="J15" s="45">
        <v>242</v>
      </c>
      <c r="K15" s="45">
        <v>243</v>
      </c>
      <c r="L15" s="45"/>
      <c r="M15" s="5"/>
    </row>
    <row r="16" spans="1:14">
      <c r="A16" s="77" t="s">
        <v>58</v>
      </c>
      <c r="B16" s="79">
        <v>132</v>
      </c>
      <c r="C16" s="78">
        <v>132</v>
      </c>
      <c r="D16" s="79">
        <v>132</v>
      </c>
      <c r="E16" s="78">
        <v>133</v>
      </c>
      <c r="F16" s="78">
        <v>133</v>
      </c>
      <c r="G16" s="78">
        <v>133</v>
      </c>
      <c r="H16" s="78">
        <v>133</v>
      </c>
      <c r="I16" s="78">
        <v>136</v>
      </c>
      <c r="J16" s="78">
        <v>136</v>
      </c>
      <c r="K16" s="78">
        <v>136</v>
      </c>
      <c r="L16" s="78"/>
      <c r="M16" s="5"/>
      <c r="N16" s="53">
        <f>N11/12</f>
        <v>10226555</v>
      </c>
    </row>
    <row r="17" spans="1:14">
      <c r="A17" s="76" t="s">
        <v>62</v>
      </c>
      <c r="B17" s="5">
        <v>39</v>
      </c>
      <c r="C17" s="45">
        <v>39</v>
      </c>
      <c r="D17" s="5">
        <v>39</v>
      </c>
      <c r="E17" s="45">
        <v>39</v>
      </c>
      <c r="F17" s="45">
        <v>39</v>
      </c>
      <c r="G17" s="45">
        <v>39</v>
      </c>
      <c r="H17" s="45">
        <v>39</v>
      </c>
      <c r="I17" s="45">
        <v>40</v>
      </c>
      <c r="J17" s="45">
        <v>40</v>
      </c>
      <c r="K17" s="45">
        <v>42</v>
      </c>
      <c r="L17" s="45"/>
      <c r="M17" s="5"/>
      <c r="N17" s="53"/>
    </row>
    <row r="18" spans="1:14">
      <c r="A18" s="77" t="s">
        <v>59</v>
      </c>
      <c r="B18" s="79">
        <v>48</v>
      </c>
      <c r="C18" s="78">
        <v>48</v>
      </c>
      <c r="D18" s="78">
        <v>48</v>
      </c>
      <c r="E18" s="78">
        <v>48</v>
      </c>
      <c r="F18" s="78">
        <v>48</v>
      </c>
      <c r="G18" s="78">
        <v>48</v>
      </c>
      <c r="H18" s="78">
        <v>48</v>
      </c>
      <c r="I18" s="78">
        <v>48</v>
      </c>
      <c r="J18" s="78">
        <v>48</v>
      </c>
      <c r="K18" s="78">
        <v>48</v>
      </c>
      <c r="L18" s="78"/>
      <c r="M18" s="5"/>
    </row>
    <row r="19" spans="1:14">
      <c r="A19" s="76" t="s">
        <v>63</v>
      </c>
      <c r="B19" s="5">
        <v>67</v>
      </c>
      <c r="C19" s="45">
        <v>67</v>
      </c>
      <c r="D19" s="45">
        <v>67</v>
      </c>
      <c r="E19" s="45">
        <v>66</v>
      </c>
      <c r="F19" s="45">
        <v>66</v>
      </c>
      <c r="G19" s="45">
        <v>66</v>
      </c>
      <c r="H19" s="45">
        <v>66</v>
      </c>
      <c r="I19" s="45">
        <v>66</v>
      </c>
      <c r="J19" s="45">
        <v>67</v>
      </c>
      <c r="K19" s="45">
        <v>67</v>
      </c>
      <c r="L19" s="45"/>
      <c r="M19" s="5"/>
    </row>
    <row r="20" spans="1:14">
      <c r="A20" s="77" t="s">
        <v>60</v>
      </c>
      <c r="B20" s="79">
        <v>20</v>
      </c>
      <c r="C20" s="78">
        <v>20</v>
      </c>
      <c r="D20" s="78">
        <v>20</v>
      </c>
      <c r="E20" s="78">
        <v>20</v>
      </c>
      <c r="F20" s="78">
        <v>20</v>
      </c>
      <c r="G20" s="78">
        <v>20</v>
      </c>
      <c r="H20" s="78">
        <v>20</v>
      </c>
      <c r="I20" s="78">
        <v>20</v>
      </c>
      <c r="J20" s="78">
        <v>20</v>
      </c>
      <c r="K20" s="78">
        <v>20</v>
      </c>
      <c r="L20" s="78"/>
      <c r="M20" s="5"/>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544</v>
      </c>
      <c r="I21" s="45">
        <f t="shared" si="1"/>
        <v>550</v>
      </c>
      <c r="J21" s="45">
        <f>SUM(J15:J20)</f>
        <v>553</v>
      </c>
      <c r="K21" s="45">
        <f t="shared" si="1"/>
        <v>556</v>
      </c>
      <c r="L21" s="45">
        <f t="shared" si="1"/>
        <v>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f t="shared" si="2"/>
        <v>36.94852941176471</v>
      </c>
      <c r="I22" s="80">
        <f t="shared" si="2"/>
        <v>37.090909090909093</v>
      </c>
      <c r="J22" s="80">
        <f t="shared" si="2"/>
        <v>36.889692585895119</v>
      </c>
      <c r="K22" s="80">
        <f t="shared" si="2"/>
        <v>36.690647482014391</v>
      </c>
      <c r="L22" s="80" t="e">
        <f t="shared" si="2"/>
        <v>#DIV/0!</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0</v>
      </c>
      <c r="C26" s="28">
        <v>0</v>
      </c>
      <c r="D26" s="30">
        <v>0</v>
      </c>
      <c r="E26" s="28">
        <v>0</v>
      </c>
      <c r="F26" s="30">
        <v>39</v>
      </c>
      <c r="G26" s="30">
        <v>51</v>
      </c>
      <c r="H26" s="47">
        <v>70</v>
      </c>
      <c r="I26" s="42">
        <f>SUM(B26:H26)</f>
        <v>160</v>
      </c>
    </row>
    <row r="27" spans="1:14" ht="14.25" thickBot="1">
      <c r="A27" s="9" t="s">
        <v>8</v>
      </c>
      <c r="B27" s="31">
        <v>15</v>
      </c>
      <c r="C27" s="29">
        <v>22</v>
      </c>
      <c r="D27" s="31">
        <v>27</v>
      </c>
      <c r="E27" s="29">
        <v>15</v>
      </c>
      <c r="F27" s="31">
        <v>34</v>
      </c>
      <c r="G27" s="31">
        <v>50</v>
      </c>
      <c r="H27" s="48">
        <v>42</v>
      </c>
      <c r="I27" s="44">
        <f>SUM(B27:H27)</f>
        <v>205</v>
      </c>
    </row>
    <row r="28" spans="1:14" ht="14.25" thickBot="1">
      <c r="A28" s="27"/>
      <c r="B28" s="32">
        <v>8</v>
      </c>
      <c r="C28" s="32">
        <v>9</v>
      </c>
      <c r="D28" s="32">
        <v>10</v>
      </c>
      <c r="E28" s="32">
        <v>11</v>
      </c>
      <c r="F28" s="32">
        <v>12</v>
      </c>
      <c r="G28" s="32">
        <v>13</v>
      </c>
      <c r="H28" s="46">
        <v>14</v>
      </c>
      <c r="I28" s="43" t="s">
        <v>34</v>
      </c>
    </row>
    <row r="29" spans="1:14">
      <c r="A29" s="25" t="s">
        <v>9</v>
      </c>
      <c r="B29" s="30">
        <v>46</v>
      </c>
      <c r="C29" s="30">
        <v>65</v>
      </c>
      <c r="D29" s="30">
        <v>79</v>
      </c>
      <c r="E29" s="30">
        <v>124</v>
      </c>
      <c r="F29" s="30">
        <v>39</v>
      </c>
      <c r="G29" s="82">
        <v>32</v>
      </c>
      <c r="H29" s="47">
        <v>65</v>
      </c>
      <c r="I29" s="42">
        <f>SUM(B29:H29)</f>
        <v>450</v>
      </c>
    </row>
    <row r="30" spans="1:14" ht="14.25" thickBot="1">
      <c r="A30" s="9" t="s">
        <v>8</v>
      </c>
      <c r="B30" s="31">
        <v>43</v>
      </c>
      <c r="C30" s="31">
        <v>41</v>
      </c>
      <c r="D30" s="31">
        <v>41</v>
      </c>
      <c r="E30" s="31">
        <v>0</v>
      </c>
      <c r="F30" s="31">
        <v>28</v>
      </c>
      <c r="G30" s="31">
        <v>51</v>
      </c>
      <c r="H30" s="48">
        <v>148</v>
      </c>
      <c r="I30" s="44">
        <f>SUM(B30:H30)</f>
        <v>352</v>
      </c>
    </row>
    <row r="31" spans="1:14" ht="14.25" thickBot="1">
      <c r="A31" s="27"/>
      <c r="B31" s="32">
        <v>15</v>
      </c>
      <c r="C31" s="32">
        <v>16</v>
      </c>
      <c r="D31" s="32">
        <v>17</v>
      </c>
      <c r="E31" s="32">
        <v>18</v>
      </c>
      <c r="F31" s="33">
        <v>19</v>
      </c>
      <c r="G31" s="32">
        <v>20</v>
      </c>
      <c r="H31" s="49">
        <v>21</v>
      </c>
      <c r="I31" s="43" t="s">
        <v>34</v>
      </c>
    </row>
    <row r="32" spans="1:14">
      <c r="A32" s="25" t="s">
        <v>9</v>
      </c>
      <c r="B32" s="30">
        <v>33</v>
      </c>
      <c r="C32" s="30">
        <v>13</v>
      </c>
      <c r="D32" s="30">
        <v>52</v>
      </c>
      <c r="E32" s="30">
        <v>127</v>
      </c>
      <c r="F32" s="28">
        <v>39</v>
      </c>
      <c r="G32" s="30">
        <v>37</v>
      </c>
      <c r="H32" s="50">
        <v>60</v>
      </c>
      <c r="I32" s="42">
        <f>SUM(B32:H32)</f>
        <v>361</v>
      </c>
    </row>
    <row r="33" spans="1:10" ht="14.25" thickBot="1">
      <c r="A33" s="9" t="s">
        <v>8</v>
      </c>
      <c r="B33" s="31">
        <v>42</v>
      </c>
      <c r="C33" s="31">
        <v>30</v>
      </c>
      <c r="D33" s="62">
        <v>25</v>
      </c>
      <c r="E33" s="31">
        <v>0</v>
      </c>
      <c r="F33" s="29">
        <v>33</v>
      </c>
      <c r="G33" s="31">
        <v>34</v>
      </c>
      <c r="H33" s="51">
        <v>152</v>
      </c>
      <c r="I33" s="44">
        <f>SUM(B33:H33)</f>
        <v>316</v>
      </c>
    </row>
    <row r="34" spans="1:10" ht="14.25" thickBot="1">
      <c r="A34" s="27"/>
      <c r="B34" s="32">
        <v>22</v>
      </c>
      <c r="C34" s="32">
        <v>23</v>
      </c>
      <c r="D34" s="32">
        <v>24</v>
      </c>
      <c r="E34" s="32">
        <v>25</v>
      </c>
      <c r="F34" s="33">
        <v>26</v>
      </c>
      <c r="G34" s="32">
        <v>27</v>
      </c>
      <c r="H34" s="49">
        <v>28</v>
      </c>
      <c r="I34" s="43" t="s">
        <v>34</v>
      </c>
    </row>
    <row r="35" spans="1:10">
      <c r="A35" s="25" t="s">
        <v>9</v>
      </c>
      <c r="B35" s="30">
        <v>59</v>
      </c>
      <c r="C35" s="30">
        <v>53</v>
      </c>
      <c r="D35" s="30">
        <v>77</v>
      </c>
      <c r="E35" s="30">
        <v>130</v>
      </c>
      <c r="F35" s="28">
        <v>37</v>
      </c>
      <c r="G35" s="30">
        <v>39</v>
      </c>
      <c r="H35" s="50">
        <v>54</v>
      </c>
      <c r="I35" s="42">
        <f>SUM(B35:H35)</f>
        <v>449</v>
      </c>
    </row>
    <row r="36" spans="1:10" ht="14.25" thickBot="1">
      <c r="A36" s="9" t="s">
        <v>8</v>
      </c>
      <c r="B36" s="31">
        <v>36</v>
      </c>
      <c r="C36" s="31">
        <v>38</v>
      </c>
      <c r="D36" s="31">
        <v>24</v>
      </c>
      <c r="E36" s="31">
        <v>0</v>
      </c>
      <c r="F36" s="28">
        <v>29</v>
      </c>
      <c r="G36" s="30">
        <v>39</v>
      </c>
      <c r="H36" s="50">
        <v>177</v>
      </c>
      <c r="I36" s="44">
        <f>SUM(B36:H36)</f>
        <v>343</v>
      </c>
    </row>
    <row r="37" spans="1:10" ht="14.25" thickBot="1">
      <c r="A37" s="27"/>
      <c r="B37" s="32">
        <v>29</v>
      </c>
      <c r="C37" s="32">
        <v>30</v>
      </c>
      <c r="D37" s="32">
        <v>31</v>
      </c>
      <c r="E37" s="56"/>
      <c r="F37" s="57"/>
      <c r="G37" s="57"/>
      <c r="H37" s="58"/>
      <c r="I37" s="43" t="s">
        <v>34</v>
      </c>
    </row>
    <row r="38" spans="1:10">
      <c r="A38" s="25" t="s">
        <v>9</v>
      </c>
      <c r="B38" s="1">
        <v>19</v>
      </c>
      <c r="C38" s="1">
        <v>18</v>
      </c>
      <c r="D38" s="1">
        <v>20</v>
      </c>
      <c r="E38" s="21"/>
      <c r="F38" s="2"/>
      <c r="G38" s="2"/>
      <c r="H38" s="10"/>
      <c r="I38" s="42">
        <f>SUM(B38,C38,D38)</f>
        <v>57</v>
      </c>
    </row>
    <row r="39" spans="1:10" ht="14.25" thickBot="1">
      <c r="A39" s="9" t="s">
        <v>8</v>
      </c>
      <c r="B39" s="4">
        <v>41</v>
      </c>
      <c r="C39" s="4">
        <v>35</v>
      </c>
      <c r="D39" s="4">
        <v>19</v>
      </c>
      <c r="E39" s="22"/>
      <c r="F39" s="11"/>
      <c r="G39" s="2"/>
      <c r="H39" s="10"/>
      <c r="I39" s="41">
        <f>SUM(B39,C39,D39)</f>
        <v>95</v>
      </c>
    </row>
    <row r="40" spans="1:10">
      <c r="G40" s="35" t="s">
        <v>10</v>
      </c>
      <c r="H40" s="36" t="s">
        <v>9</v>
      </c>
      <c r="I40" s="38">
        <f>SUM(I26,I29,I32,I35,I38)</f>
        <v>1477</v>
      </c>
      <c r="J40" s="63">
        <f>I40/26</f>
        <v>56.807692307692307</v>
      </c>
    </row>
    <row r="41" spans="1:10" ht="14.25" thickBot="1">
      <c r="A41" s="12" t="s">
        <v>66</v>
      </c>
      <c r="G41" s="40"/>
      <c r="H41" s="37" t="s">
        <v>8</v>
      </c>
      <c r="I41" s="39">
        <f>SUM(I27,I30,I33,I36,I39)</f>
        <v>1311</v>
      </c>
      <c r="J41" s="63">
        <f>I41/30</f>
        <v>43.7</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2</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0</v>
      </c>
      <c r="E53" s="5">
        <v>0</v>
      </c>
      <c r="F53" s="5">
        <v>0</v>
      </c>
      <c r="G53" s="121"/>
      <c r="H53" s="122"/>
      <c r="I53" s="123"/>
    </row>
    <row r="55" spans="1:9" ht="14.25" thickBot="1">
      <c r="A55" t="s">
        <v>29</v>
      </c>
    </row>
    <row r="56" spans="1:9" ht="28.5" customHeight="1">
      <c r="A56" s="24" t="s">
        <v>28</v>
      </c>
      <c r="B56" s="134" t="s">
        <v>98</v>
      </c>
      <c r="C56" s="127"/>
      <c r="D56" s="127"/>
      <c r="E56" s="127"/>
      <c r="F56" s="127"/>
      <c r="G56" s="116"/>
      <c r="H56" s="116"/>
      <c r="I56" s="117"/>
    </row>
    <row r="57" spans="1:9" ht="26.25" customHeight="1" thickBot="1">
      <c r="A57" s="9" t="s">
        <v>70</v>
      </c>
      <c r="B57" s="128" t="s">
        <v>97</v>
      </c>
      <c r="C57" s="129"/>
      <c r="D57" s="129"/>
      <c r="E57" s="129"/>
      <c r="F57" s="129"/>
      <c r="G57" s="129"/>
      <c r="H57" s="129"/>
      <c r="I57" s="130"/>
    </row>
    <row r="59" spans="1:9" ht="14.25" thickBot="1">
      <c r="A59" t="s">
        <v>30</v>
      </c>
    </row>
    <row r="60" spans="1:9" ht="22.5" customHeight="1">
      <c r="A60" s="24" t="s">
        <v>32</v>
      </c>
      <c r="B60" s="115" t="s">
        <v>36</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5" t="s">
        <v>99</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B56:I56"/>
    <mergeCell ref="B60:I60"/>
    <mergeCell ref="B61:I61"/>
    <mergeCell ref="B62:I62"/>
    <mergeCell ref="A65:I72"/>
    <mergeCell ref="B57:I57"/>
    <mergeCell ref="G53:I53"/>
    <mergeCell ref="C1:F2"/>
    <mergeCell ref="G49:I49"/>
    <mergeCell ref="G50:I50"/>
    <mergeCell ref="G51:I51"/>
    <mergeCell ref="G52:I52"/>
  </mergeCells>
  <phoneticPr fontId="2"/>
  <pageMargins left="0.75" right="0.75" top="1" bottom="1" header="0.51200000000000001" footer="0.51200000000000001"/>
  <pageSetup paperSize="9" orientation="portrait" verticalDpi="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6"/>
  <sheetViews>
    <sheetView topLeftCell="A37" zoomScaleNormal="100" workbookViewId="0">
      <selection activeCell="A65" sqref="A65:I72"/>
    </sheetView>
  </sheetViews>
  <sheetFormatPr defaultRowHeight="13.5"/>
  <cols>
    <col min="1" max="1" width="11.25" customWidth="1"/>
    <col min="2" max="2" width="10.5" customWidth="1"/>
    <col min="3" max="3" width="10" customWidth="1"/>
    <col min="4" max="7" width="10.25" bestFit="1" customWidth="1"/>
    <col min="8" max="8" width="10.125" customWidth="1"/>
    <col min="9" max="13" width="10.25" bestFit="1" customWidth="1"/>
    <col min="14" max="14" width="11.375" bestFit="1" customWidth="1"/>
  </cols>
  <sheetData>
    <row r="1" spans="1:14">
      <c r="C1" s="94" t="s">
        <v>27</v>
      </c>
      <c r="D1" s="95"/>
      <c r="E1" s="95"/>
      <c r="F1" s="95"/>
    </row>
    <row r="2" spans="1:14">
      <c r="C2" s="95"/>
      <c r="D2" s="95"/>
      <c r="E2" s="95"/>
      <c r="F2" s="95"/>
    </row>
    <row r="3" spans="1:14">
      <c r="A3" t="s">
        <v>0</v>
      </c>
    </row>
    <row r="4" spans="1:14">
      <c r="A4" s="5" t="s">
        <v>1</v>
      </c>
      <c r="B4" s="3" t="s">
        <v>12</v>
      </c>
      <c r="C4" s="3" t="s">
        <v>35</v>
      </c>
      <c r="D4" s="3" t="s">
        <v>39</v>
      </c>
      <c r="E4" s="3" t="s">
        <v>38</v>
      </c>
      <c r="F4" s="3" t="s">
        <v>40</v>
      </c>
      <c r="G4" s="3" t="s">
        <v>41</v>
      </c>
      <c r="H4" s="3" t="s">
        <v>42</v>
      </c>
      <c r="I4" s="3" t="s">
        <v>43</v>
      </c>
      <c r="J4" s="3" t="s">
        <v>44</v>
      </c>
      <c r="K4" s="3" t="s">
        <v>45</v>
      </c>
      <c r="L4" s="3" t="s">
        <v>46</v>
      </c>
      <c r="M4" s="3" t="s">
        <v>47</v>
      </c>
    </row>
    <row r="5" spans="1:14">
      <c r="A5" s="81" t="s">
        <v>65</v>
      </c>
      <c r="B5" s="34">
        <v>6445636</v>
      </c>
      <c r="C5" s="34">
        <v>5124440</v>
      </c>
      <c r="D5" s="54">
        <v>5727485</v>
      </c>
      <c r="E5" s="60">
        <v>6744477</v>
      </c>
      <c r="F5" s="54">
        <v>5811061</v>
      </c>
      <c r="G5" s="54">
        <v>6923079</v>
      </c>
      <c r="H5" s="54">
        <v>5372935</v>
      </c>
      <c r="I5" s="54">
        <v>7245349</v>
      </c>
      <c r="J5" s="54">
        <v>7425496</v>
      </c>
      <c r="K5" s="54">
        <v>6268938</v>
      </c>
      <c r="L5" s="54">
        <v>5787434</v>
      </c>
      <c r="M5" s="54"/>
    </row>
    <row r="6" spans="1:14">
      <c r="A6" s="5" t="s">
        <v>2</v>
      </c>
      <c r="B6" s="34">
        <v>3178252</v>
      </c>
      <c r="C6" s="34">
        <v>2497172</v>
      </c>
      <c r="D6" s="54">
        <v>4381483</v>
      </c>
      <c r="E6" s="61">
        <v>2746302</v>
      </c>
      <c r="F6" s="54">
        <v>3308448</v>
      </c>
      <c r="G6" s="54">
        <v>3110808</v>
      </c>
      <c r="H6" s="54">
        <v>3449718</v>
      </c>
      <c r="I6" s="54">
        <v>3846713</v>
      </c>
      <c r="J6" s="54">
        <v>4500923</v>
      </c>
      <c r="K6" s="54">
        <v>3380736</v>
      </c>
      <c r="L6" s="54">
        <v>2980237</v>
      </c>
      <c r="M6" s="54"/>
    </row>
    <row r="7" spans="1:14">
      <c r="A7" s="5" t="s">
        <v>3</v>
      </c>
      <c r="B7" s="34">
        <v>517511</v>
      </c>
      <c r="C7" s="53">
        <v>530140</v>
      </c>
      <c r="D7" s="54">
        <v>500192</v>
      </c>
      <c r="E7" s="60">
        <v>643334</v>
      </c>
      <c r="F7" s="54">
        <v>421752</v>
      </c>
      <c r="G7" s="54">
        <v>610032</v>
      </c>
      <c r="H7" s="54">
        <v>690626</v>
      </c>
      <c r="I7" s="54">
        <v>835856</v>
      </c>
      <c r="J7" s="54">
        <v>1067722</v>
      </c>
      <c r="K7" s="54">
        <v>840628</v>
      </c>
      <c r="L7" s="54">
        <v>839194</v>
      </c>
      <c r="M7" s="54"/>
    </row>
    <row r="8" spans="1:14">
      <c r="A8" s="5" t="s">
        <v>4</v>
      </c>
      <c r="B8" s="34">
        <v>786915</v>
      </c>
      <c r="C8" s="34">
        <v>749569</v>
      </c>
      <c r="D8" s="54">
        <v>679385</v>
      </c>
      <c r="E8" s="60">
        <v>776760</v>
      </c>
      <c r="F8" s="54">
        <v>722563</v>
      </c>
      <c r="G8" s="54">
        <v>709538</v>
      </c>
      <c r="H8" s="54">
        <v>833958</v>
      </c>
      <c r="I8" s="54">
        <v>581672</v>
      </c>
      <c r="J8" s="54">
        <v>625103</v>
      </c>
      <c r="K8" s="54">
        <v>863537</v>
      </c>
      <c r="L8" s="54">
        <v>672041</v>
      </c>
      <c r="M8" s="54"/>
    </row>
    <row r="9" spans="1:14">
      <c r="A9" s="5" t="s">
        <v>55</v>
      </c>
      <c r="B9" s="34">
        <v>1026340</v>
      </c>
      <c r="C9" s="34">
        <v>1072986</v>
      </c>
      <c r="D9" s="54">
        <v>1169684</v>
      </c>
      <c r="E9" s="60">
        <v>987275</v>
      </c>
      <c r="F9" s="54">
        <v>1008417</v>
      </c>
      <c r="G9" s="54">
        <v>1085448</v>
      </c>
      <c r="H9" s="54">
        <v>1032298</v>
      </c>
      <c r="I9" s="54">
        <v>1202636</v>
      </c>
      <c r="J9" s="54">
        <v>1115438</v>
      </c>
      <c r="K9" s="54">
        <v>1076588</v>
      </c>
      <c r="L9" s="54">
        <v>913616</v>
      </c>
      <c r="M9" s="54"/>
    </row>
    <row r="10" spans="1:14">
      <c r="A10" s="5" t="s">
        <v>6</v>
      </c>
      <c r="B10" s="34">
        <v>49086</v>
      </c>
      <c r="C10" s="34">
        <v>36180</v>
      </c>
      <c r="D10" s="54">
        <v>37098</v>
      </c>
      <c r="E10" s="60">
        <v>37238</v>
      </c>
      <c r="F10" s="54">
        <v>33696</v>
      </c>
      <c r="G10" s="54">
        <v>35154</v>
      </c>
      <c r="H10" s="54">
        <v>45576</v>
      </c>
      <c r="I10" s="54">
        <v>36180</v>
      </c>
      <c r="J10" s="54">
        <v>67834</v>
      </c>
      <c r="K10" s="54">
        <v>38178</v>
      </c>
      <c r="L10" s="54">
        <v>33696</v>
      </c>
      <c r="M10" s="54"/>
      <c r="N10" t="s">
        <v>49</v>
      </c>
    </row>
    <row r="11" spans="1:14">
      <c r="A11" s="5" t="s">
        <v>10</v>
      </c>
      <c r="B11" s="45">
        <f>SUM(B5:B10)</f>
        <v>12003740</v>
      </c>
      <c r="C11" s="45">
        <f>SUM(C5:C10)</f>
        <v>10010487</v>
      </c>
      <c r="D11" s="45">
        <f t="shared" ref="D11:M11" si="0">SUM(D5:D10)</f>
        <v>12495327</v>
      </c>
      <c r="E11" s="45">
        <f t="shared" si="0"/>
        <v>11935386</v>
      </c>
      <c r="F11" s="45">
        <f t="shared" si="0"/>
        <v>11305937</v>
      </c>
      <c r="G11" s="45">
        <f t="shared" si="0"/>
        <v>12474059</v>
      </c>
      <c r="H11" s="45">
        <f t="shared" si="0"/>
        <v>11425111</v>
      </c>
      <c r="I11" s="45">
        <f t="shared" si="0"/>
        <v>13748406</v>
      </c>
      <c r="J11" s="45">
        <f t="shared" si="0"/>
        <v>14802516</v>
      </c>
      <c r="K11" s="45">
        <f t="shared" si="0"/>
        <v>12468605</v>
      </c>
      <c r="L11" s="45">
        <f t="shared" si="0"/>
        <v>11226218</v>
      </c>
      <c r="M11" s="45">
        <f t="shared" si="0"/>
        <v>0</v>
      </c>
      <c r="N11" s="52">
        <f>SUM(B11:M11)</f>
        <v>133895792</v>
      </c>
    </row>
    <row r="12" spans="1:14">
      <c r="A12" s="75"/>
      <c r="B12" s="65"/>
      <c r="C12" s="65"/>
      <c r="D12" s="65"/>
      <c r="E12" s="65"/>
      <c r="F12" s="65"/>
      <c r="G12" s="65"/>
      <c r="H12" s="65"/>
      <c r="I12" s="65"/>
      <c r="J12" s="65"/>
      <c r="K12" s="65"/>
      <c r="L12" s="65"/>
      <c r="M12" s="65"/>
      <c r="N12" t="s">
        <v>48</v>
      </c>
    </row>
    <row r="13" spans="1:14">
      <c r="A13" s="75" t="s">
        <v>64</v>
      </c>
      <c r="B13" s="65"/>
      <c r="C13" s="65"/>
      <c r="D13" s="65"/>
      <c r="E13" s="65"/>
      <c r="F13" s="65"/>
      <c r="G13" s="65"/>
      <c r="H13" s="65"/>
      <c r="I13" s="65"/>
      <c r="J13" s="65"/>
      <c r="K13" s="65"/>
      <c r="L13" s="65"/>
      <c r="M13" s="65"/>
    </row>
    <row r="14" spans="1:14">
      <c r="A14" s="75"/>
      <c r="B14" s="3" t="s">
        <v>12</v>
      </c>
      <c r="C14" s="3" t="s">
        <v>35</v>
      </c>
      <c r="D14" s="3" t="s">
        <v>39</v>
      </c>
      <c r="E14" s="3" t="s">
        <v>38</v>
      </c>
      <c r="F14" s="3" t="s">
        <v>40</v>
      </c>
      <c r="G14" s="3" t="s">
        <v>41</v>
      </c>
      <c r="H14" s="3" t="s">
        <v>42</v>
      </c>
      <c r="I14" s="3" t="s">
        <v>43</v>
      </c>
      <c r="J14" s="3" t="s">
        <v>44</v>
      </c>
      <c r="K14" s="3" t="s">
        <v>45</v>
      </c>
      <c r="L14" s="3" t="s">
        <v>46</v>
      </c>
      <c r="M14" s="3" t="s">
        <v>47</v>
      </c>
    </row>
    <row r="15" spans="1:14">
      <c r="A15" s="76" t="s">
        <v>61</v>
      </c>
      <c r="B15" s="5">
        <v>230</v>
      </c>
      <c r="C15" s="45">
        <v>231</v>
      </c>
      <c r="D15" s="45">
        <v>234</v>
      </c>
      <c r="E15" s="45">
        <v>236</v>
      </c>
      <c r="F15" s="45">
        <v>236</v>
      </c>
      <c r="G15" s="45">
        <v>236</v>
      </c>
      <c r="H15" s="45">
        <v>238</v>
      </c>
      <c r="I15" s="45">
        <v>240</v>
      </c>
      <c r="J15" s="45">
        <v>242</v>
      </c>
      <c r="K15" s="45">
        <v>243</v>
      </c>
      <c r="L15" s="45">
        <v>244</v>
      </c>
      <c r="M15" s="5"/>
    </row>
    <row r="16" spans="1:14">
      <c r="A16" s="77" t="s">
        <v>58</v>
      </c>
      <c r="B16" s="79">
        <v>132</v>
      </c>
      <c r="C16" s="78">
        <v>132</v>
      </c>
      <c r="D16" s="79">
        <v>132</v>
      </c>
      <c r="E16" s="78">
        <v>133</v>
      </c>
      <c r="F16" s="78">
        <v>133</v>
      </c>
      <c r="G16" s="78">
        <v>133</v>
      </c>
      <c r="H16" s="78">
        <v>133</v>
      </c>
      <c r="I16" s="78">
        <v>136</v>
      </c>
      <c r="J16" s="78">
        <v>136</v>
      </c>
      <c r="K16" s="78">
        <v>136</v>
      </c>
      <c r="L16" s="78">
        <v>136</v>
      </c>
      <c r="M16" s="5"/>
      <c r="N16" s="53">
        <f>N11/12</f>
        <v>11157982.666666666</v>
      </c>
    </row>
    <row r="17" spans="1:14">
      <c r="A17" s="76" t="s">
        <v>62</v>
      </c>
      <c r="B17" s="5">
        <v>39</v>
      </c>
      <c r="C17" s="45">
        <v>39</v>
      </c>
      <c r="D17" s="5">
        <v>39</v>
      </c>
      <c r="E17" s="45">
        <v>39</v>
      </c>
      <c r="F17" s="45">
        <v>39</v>
      </c>
      <c r="G17" s="45">
        <v>39</v>
      </c>
      <c r="H17" s="45">
        <v>39</v>
      </c>
      <c r="I17" s="45">
        <v>40</v>
      </c>
      <c r="J17" s="45">
        <v>40</v>
      </c>
      <c r="K17" s="45">
        <v>42</v>
      </c>
      <c r="L17" s="45">
        <v>43</v>
      </c>
      <c r="M17" s="5"/>
      <c r="N17" s="53"/>
    </row>
    <row r="18" spans="1:14">
      <c r="A18" s="77" t="s">
        <v>59</v>
      </c>
      <c r="B18" s="79">
        <v>48</v>
      </c>
      <c r="C18" s="78">
        <v>48</v>
      </c>
      <c r="D18" s="78">
        <v>48</v>
      </c>
      <c r="E18" s="78">
        <v>48</v>
      </c>
      <c r="F18" s="78">
        <v>48</v>
      </c>
      <c r="G18" s="78">
        <v>48</v>
      </c>
      <c r="H18" s="78">
        <v>48</v>
      </c>
      <c r="I18" s="78">
        <v>48</v>
      </c>
      <c r="J18" s="78">
        <v>48</v>
      </c>
      <c r="K18" s="78">
        <v>48</v>
      </c>
      <c r="L18" s="78">
        <v>48</v>
      </c>
      <c r="M18" s="5"/>
    </row>
    <row r="19" spans="1:14">
      <c r="A19" s="76" t="s">
        <v>63</v>
      </c>
      <c r="B19" s="5">
        <v>67</v>
      </c>
      <c r="C19" s="45">
        <v>67</v>
      </c>
      <c r="D19" s="45">
        <v>67</v>
      </c>
      <c r="E19" s="45">
        <v>66</v>
      </c>
      <c r="F19" s="45">
        <v>66</v>
      </c>
      <c r="G19" s="45">
        <v>66</v>
      </c>
      <c r="H19" s="45">
        <v>66</v>
      </c>
      <c r="I19" s="45">
        <v>66</v>
      </c>
      <c r="J19" s="45">
        <v>67</v>
      </c>
      <c r="K19" s="45">
        <v>67</v>
      </c>
      <c r="L19" s="45">
        <v>68</v>
      </c>
      <c r="M19" s="5"/>
    </row>
    <row r="20" spans="1:14">
      <c r="A20" s="77" t="s">
        <v>60</v>
      </c>
      <c r="B20" s="79">
        <v>20</v>
      </c>
      <c r="C20" s="78">
        <v>20</v>
      </c>
      <c r="D20" s="78">
        <v>20</v>
      </c>
      <c r="E20" s="78">
        <v>20</v>
      </c>
      <c r="F20" s="78">
        <v>20</v>
      </c>
      <c r="G20" s="78">
        <v>20</v>
      </c>
      <c r="H20" s="78">
        <v>20</v>
      </c>
      <c r="I20" s="78">
        <v>20</v>
      </c>
      <c r="J20" s="78">
        <v>20</v>
      </c>
      <c r="K20" s="78">
        <v>20</v>
      </c>
      <c r="L20" s="78">
        <v>21</v>
      </c>
      <c r="M20" s="5"/>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544</v>
      </c>
      <c r="I21" s="45">
        <f t="shared" si="1"/>
        <v>550</v>
      </c>
      <c r="J21" s="45">
        <f>SUM(J15:J20)</f>
        <v>553</v>
      </c>
      <c r="K21" s="45">
        <f t="shared" si="1"/>
        <v>556</v>
      </c>
      <c r="L21" s="45">
        <f t="shared" si="1"/>
        <v>560</v>
      </c>
      <c r="M21" s="45">
        <f t="shared" si="1"/>
        <v>0</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f t="shared" si="2"/>
        <v>36.94852941176471</v>
      </c>
      <c r="I22" s="80">
        <f t="shared" si="2"/>
        <v>37.090909090909093</v>
      </c>
      <c r="J22" s="80">
        <f t="shared" si="2"/>
        <v>36.889692585895119</v>
      </c>
      <c r="K22" s="80">
        <f t="shared" si="2"/>
        <v>36.690647482014391</v>
      </c>
      <c r="L22" s="80">
        <f t="shared" si="2"/>
        <v>36.607142857142854</v>
      </c>
      <c r="M22" s="80" t="e">
        <f t="shared" si="2"/>
        <v>#DIV/0!</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0</v>
      </c>
      <c r="C26" s="28">
        <v>37</v>
      </c>
      <c r="D26" s="30">
        <v>35</v>
      </c>
      <c r="E26" s="28">
        <v>71</v>
      </c>
      <c r="F26" s="30">
        <v>37</v>
      </c>
      <c r="G26" s="30">
        <v>50</v>
      </c>
      <c r="H26" s="47">
        <v>67</v>
      </c>
      <c r="I26" s="42">
        <f>SUM(B26:H26)</f>
        <v>297</v>
      </c>
    </row>
    <row r="27" spans="1:14" ht="14.25" thickBot="1">
      <c r="A27" s="9" t="s">
        <v>8</v>
      </c>
      <c r="B27" s="31">
        <v>163</v>
      </c>
      <c r="C27" s="29">
        <v>28</v>
      </c>
      <c r="D27" s="31">
        <v>36</v>
      </c>
      <c r="E27" s="29">
        <v>12</v>
      </c>
      <c r="F27" s="31">
        <v>29</v>
      </c>
      <c r="G27" s="31">
        <v>23</v>
      </c>
      <c r="H27" s="48">
        <v>17</v>
      </c>
      <c r="I27" s="44">
        <f>SUM(B27:H27)</f>
        <v>308</v>
      </c>
    </row>
    <row r="28" spans="1:14" ht="14.25" thickBot="1">
      <c r="A28" s="27"/>
      <c r="B28" s="32">
        <v>8</v>
      </c>
      <c r="C28" s="32">
        <v>9</v>
      </c>
      <c r="D28" s="32">
        <v>10</v>
      </c>
      <c r="E28" s="32">
        <v>11</v>
      </c>
      <c r="F28" s="32">
        <v>12</v>
      </c>
      <c r="G28" s="32">
        <v>13</v>
      </c>
      <c r="H28" s="46">
        <v>14</v>
      </c>
      <c r="I28" s="43" t="s">
        <v>34</v>
      </c>
    </row>
    <row r="29" spans="1:14">
      <c r="A29" s="25" t="s">
        <v>9</v>
      </c>
      <c r="B29" s="30">
        <v>0</v>
      </c>
      <c r="C29" s="30">
        <v>41</v>
      </c>
      <c r="D29" s="30">
        <v>49</v>
      </c>
      <c r="E29" s="30">
        <v>57</v>
      </c>
      <c r="F29" s="30">
        <v>34</v>
      </c>
      <c r="G29" s="82">
        <v>17</v>
      </c>
      <c r="H29" s="47">
        <v>55</v>
      </c>
      <c r="I29" s="42">
        <f>SUM(B29:H29)</f>
        <v>253</v>
      </c>
    </row>
    <row r="30" spans="1:14" ht="14.25" thickBot="1">
      <c r="A30" s="9" t="s">
        <v>8</v>
      </c>
      <c r="B30" s="31">
        <v>165</v>
      </c>
      <c r="C30" s="31">
        <v>12</v>
      </c>
      <c r="D30" s="31">
        <v>33</v>
      </c>
      <c r="E30" s="31">
        <v>16</v>
      </c>
      <c r="F30" s="31">
        <v>30</v>
      </c>
      <c r="G30" s="31">
        <v>33</v>
      </c>
      <c r="H30" s="48">
        <v>23</v>
      </c>
      <c r="I30" s="44">
        <f>SUM(B30:H30)</f>
        <v>312</v>
      </c>
    </row>
    <row r="31" spans="1:14" ht="14.25" thickBot="1">
      <c r="A31" s="27"/>
      <c r="B31" s="32">
        <v>15</v>
      </c>
      <c r="C31" s="32">
        <v>16</v>
      </c>
      <c r="D31" s="32">
        <v>17</v>
      </c>
      <c r="E31" s="32">
        <v>18</v>
      </c>
      <c r="F31" s="33">
        <v>19</v>
      </c>
      <c r="G31" s="32">
        <v>20</v>
      </c>
      <c r="H31" s="49">
        <v>21</v>
      </c>
      <c r="I31" s="43" t="s">
        <v>34</v>
      </c>
    </row>
    <row r="32" spans="1:14">
      <c r="A32" s="25" t="s">
        <v>9</v>
      </c>
      <c r="B32" s="30">
        <v>0</v>
      </c>
      <c r="C32" s="30">
        <v>35</v>
      </c>
      <c r="D32" s="30">
        <v>29</v>
      </c>
      <c r="E32" s="30">
        <v>66</v>
      </c>
      <c r="F32" s="28">
        <v>47</v>
      </c>
      <c r="G32" s="30">
        <v>59</v>
      </c>
      <c r="H32" s="50">
        <v>69</v>
      </c>
      <c r="I32" s="42">
        <f>SUM(B32:H32)</f>
        <v>305</v>
      </c>
    </row>
    <row r="33" spans="1:10" ht="14.25" thickBot="1">
      <c r="A33" s="9" t="s">
        <v>8</v>
      </c>
      <c r="B33" s="31">
        <v>162</v>
      </c>
      <c r="C33" s="31">
        <v>45</v>
      </c>
      <c r="D33" s="62">
        <v>37</v>
      </c>
      <c r="E33" s="31">
        <v>46</v>
      </c>
      <c r="F33" s="29">
        <v>28</v>
      </c>
      <c r="G33" s="31">
        <v>35</v>
      </c>
      <c r="H33" s="51">
        <v>27</v>
      </c>
      <c r="I33" s="44">
        <f>SUM(B33:H33)</f>
        <v>380</v>
      </c>
    </row>
    <row r="34" spans="1:10" ht="14.25" thickBot="1">
      <c r="A34" s="27"/>
      <c r="B34" s="32">
        <v>22</v>
      </c>
      <c r="C34" s="32">
        <v>23</v>
      </c>
      <c r="D34" s="32">
        <v>24</v>
      </c>
      <c r="E34" s="32">
        <v>25</v>
      </c>
      <c r="F34" s="33">
        <v>26</v>
      </c>
      <c r="G34" s="32">
        <v>27</v>
      </c>
      <c r="H34" s="49">
        <v>28</v>
      </c>
      <c r="I34" s="43" t="s">
        <v>34</v>
      </c>
    </row>
    <row r="35" spans="1:10">
      <c r="A35" s="25" t="s">
        <v>9</v>
      </c>
      <c r="B35" s="30">
        <v>0</v>
      </c>
      <c r="C35" s="30">
        <v>33</v>
      </c>
      <c r="D35" s="30">
        <v>52</v>
      </c>
      <c r="E35" s="30">
        <v>58</v>
      </c>
      <c r="F35" s="28">
        <v>23</v>
      </c>
      <c r="G35" s="30">
        <v>16</v>
      </c>
      <c r="H35" s="50">
        <v>22</v>
      </c>
      <c r="I35" s="42">
        <f>SUM(B35:H35)</f>
        <v>204</v>
      </c>
    </row>
    <row r="36" spans="1:10" ht="14.25" thickBot="1">
      <c r="A36" s="9" t="s">
        <v>8</v>
      </c>
      <c r="B36" s="31">
        <v>165</v>
      </c>
      <c r="C36" s="31">
        <v>40</v>
      </c>
      <c r="D36" s="31">
        <v>43</v>
      </c>
      <c r="E36" s="31">
        <v>45</v>
      </c>
      <c r="F36" s="28">
        <v>40</v>
      </c>
      <c r="G36" s="30">
        <v>31</v>
      </c>
      <c r="H36" s="50">
        <v>16</v>
      </c>
      <c r="I36" s="44">
        <f>SUM(B36:H36)</f>
        <v>380</v>
      </c>
    </row>
    <row r="37" spans="1:10" ht="14.25" thickBot="1">
      <c r="A37" s="27"/>
      <c r="B37" s="32"/>
      <c r="C37" s="32"/>
      <c r="D37" s="32"/>
      <c r="E37" s="56"/>
      <c r="F37" s="57"/>
      <c r="G37" s="57"/>
      <c r="H37" s="58"/>
      <c r="I37" s="43" t="s">
        <v>34</v>
      </c>
    </row>
    <row r="38" spans="1:10">
      <c r="A38" s="25" t="s">
        <v>9</v>
      </c>
      <c r="B38" s="1"/>
      <c r="C38" s="1"/>
      <c r="D38" s="1"/>
      <c r="E38" s="21"/>
      <c r="F38" s="2"/>
      <c r="G38" s="2"/>
      <c r="H38" s="10"/>
      <c r="I38" s="42">
        <f>SUM(B38,C38,D38)</f>
        <v>0</v>
      </c>
    </row>
    <row r="39" spans="1:10" ht="14.25" thickBot="1">
      <c r="A39" s="9" t="s">
        <v>8</v>
      </c>
      <c r="B39" s="4"/>
      <c r="C39" s="4"/>
      <c r="D39" s="4"/>
      <c r="E39" s="22"/>
      <c r="F39" s="11"/>
      <c r="G39" s="2"/>
      <c r="H39" s="10"/>
      <c r="I39" s="41">
        <f>SUM(B39,C39,D39)</f>
        <v>0</v>
      </c>
    </row>
    <row r="40" spans="1:10">
      <c r="G40" s="35" t="s">
        <v>10</v>
      </c>
      <c r="H40" s="36" t="s">
        <v>9</v>
      </c>
      <c r="I40" s="38">
        <f>SUM(I26,I29,I32,I35,I38)</f>
        <v>1059</v>
      </c>
      <c r="J40" s="63">
        <f>I40/24</f>
        <v>44.125</v>
      </c>
    </row>
    <row r="41" spans="1:10" ht="14.25" thickBot="1">
      <c r="A41" s="12" t="s">
        <v>66</v>
      </c>
      <c r="G41" s="40"/>
      <c r="H41" s="37" t="s">
        <v>8</v>
      </c>
      <c r="I41" s="39">
        <f>SUM(I27,I30,I33,I36,I39)</f>
        <v>1380</v>
      </c>
      <c r="J41" s="63">
        <f>I41/28</f>
        <v>49.285714285714285</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0</v>
      </c>
      <c r="C50" s="5">
        <v>0</v>
      </c>
      <c r="D50" s="5">
        <v>0</v>
      </c>
      <c r="E50" s="5">
        <v>0</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0</v>
      </c>
      <c r="E53" s="5">
        <v>0</v>
      </c>
      <c r="F53" s="5">
        <v>0</v>
      </c>
      <c r="G53" s="121"/>
      <c r="H53" s="122"/>
      <c r="I53" s="123"/>
    </row>
    <row r="55" spans="1:9" ht="14.25" thickBot="1">
      <c r="A55" t="s">
        <v>29</v>
      </c>
    </row>
    <row r="56" spans="1:9" ht="28.5" customHeight="1">
      <c r="A56" s="24" t="s">
        <v>28</v>
      </c>
      <c r="B56" s="134" t="s">
        <v>101</v>
      </c>
      <c r="C56" s="127"/>
      <c r="D56" s="127"/>
      <c r="E56" s="127"/>
      <c r="F56" s="127"/>
      <c r="G56" s="116"/>
      <c r="H56" s="116"/>
      <c r="I56" s="117"/>
    </row>
    <row r="57" spans="1:9" ht="26.25" customHeight="1" thickBot="1">
      <c r="A57" s="9" t="s">
        <v>70</v>
      </c>
      <c r="B57" s="128" t="s">
        <v>100</v>
      </c>
      <c r="C57" s="129"/>
      <c r="D57" s="129"/>
      <c r="E57" s="129"/>
      <c r="F57" s="129"/>
      <c r="G57" s="129"/>
      <c r="H57" s="129"/>
      <c r="I57" s="130"/>
    </row>
    <row r="59" spans="1:9" ht="14.25" thickBot="1">
      <c r="A59" t="s">
        <v>30</v>
      </c>
    </row>
    <row r="60" spans="1:9" ht="22.5" customHeight="1">
      <c r="A60" s="24" t="s">
        <v>32</v>
      </c>
      <c r="B60" s="115" t="s">
        <v>36</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5" t="s">
        <v>102</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A65:I72"/>
    <mergeCell ref="C1:F2"/>
    <mergeCell ref="G49:I49"/>
    <mergeCell ref="G50:I50"/>
    <mergeCell ref="G51:I51"/>
    <mergeCell ref="B57:I57"/>
    <mergeCell ref="G52:I52"/>
    <mergeCell ref="G53:I53"/>
    <mergeCell ref="B56:I56"/>
    <mergeCell ref="B60:I60"/>
    <mergeCell ref="B61:I61"/>
    <mergeCell ref="B62:I62"/>
  </mergeCells>
  <phoneticPr fontId="2"/>
  <pageMargins left="0.75" right="0.75" top="1" bottom="1" header="0.51200000000000001" footer="0.51200000000000001"/>
  <pageSetup paperSize="9" orientation="portrait" verticalDpi="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6"/>
  <sheetViews>
    <sheetView topLeftCell="A4" workbookViewId="0">
      <selection activeCell="M15" sqref="M15:M22"/>
    </sheetView>
  </sheetViews>
  <sheetFormatPr defaultRowHeight="13.5"/>
  <cols>
    <col min="1" max="1" width="11.25" customWidth="1"/>
    <col min="2" max="2" width="10.5" customWidth="1"/>
    <col min="3" max="3" width="10" customWidth="1"/>
    <col min="4" max="7" width="10.25" bestFit="1" customWidth="1"/>
    <col min="8" max="8" width="10.125" customWidth="1"/>
    <col min="9" max="13" width="10.25" bestFit="1" customWidth="1"/>
    <col min="14" max="14" width="11.375" bestFit="1" customWidth="1"/>
    <col min="15" max="15" width="10.5" bestFit="1" customWidth="1"/>
  </cols>
  <sheetData>
    <row r="1" spans="1:15">
      <c r="C1" s="94" t="s">
        <v>27</v>
      </c>
      <c r="D1" s="95"/>
      <c r="E1" s="95"/>
      <c r="F1" s="95"/>
    </row>
    <row r="2" spans="1:15">
      <c r="C2" s="95"/>
      <c r="D2" s="95"/>
      <c r="E2" s="95"/>
      <c r="F2" s="95"/>
    </row>
    <row r="3" spans="1:15">
      <c r="A3" t="s">
        <v>0</v>
      </c>
    </row>
    <row r="4" spans="1:15">
      <c r="A4" s="5" t="s">
        <v>1</v>
      </c>
      <c r="B4" s="3" t="s">
        <v>12</v>
      </c>
      <c r="C4" s="3" t="s">
        <v>35</v>
      </c>
      <c r="D4" s="3" t="s">
        <v>39</v>
      </c>
      <c r="E4" s="3" t="s">
        <v>38</v>
      </c>
      <c r="F4" s="3" t="s">
        <v>40</v>
      </c>
      <c r="G4" s="3" t="s">
        <v>41</v>
      </c>
      <c r="H4" s="3" t="s">
        <v>42</v>
      </c>
      <c r="I4" s="3" t="s">
        <v>43</v>
      </c>
      <c r="J4" s="3" t="s">
        <v>44</v>
      </c>
      <c r="K4" s="3" t="s">
        <v>45</v>
      </c>
      <c r="L4" s="3" t="s">
        <v>46</v>
      </c>
      <c r="M4" s="3" t="s">
        <v>47</v>
      </c>
    </row>
    <row r="5" spans="1:15">
      <c r="A5" s="81" t="s">
        <v>65</v>
      </c>
      <c r="B5" s="34">
        <v>6445636</v>
      </c>
      <c r="C5" s="34">
        <v>5124440</v>
      </c>
      <c r="D5" s="54">
        <v>5727485</v>
      </c>
      <c r="E5" s="60">
        <v>6744477</v>
      </c>
      <c r="F5" s="54">
        <v>5811061</v>
      </c>
      <c r="G5" s="54">
        <v>6923079</v>
      </c>
      <c r="H5" s="54">
        <v>5372935</v>
      </c>
      <c r="I5" s="54">
        <v>7245349</v>
      </c>
      <c r="J5" s="54">
        <v>7425496</v>
      </c>
      <c r="K5" s="54">
        <v>6268938</v>
      </c>
      <c r="L5" s="54">
        <v>5787434</v>
      </c>
      <c r="M5" s="54">
        <v>7496407</v>
      </c>
    </row>
    <row r="6" spans="1:15">
      <c r="A6" s="5" t="s">
        <v>2</v>
      </c>
      <c r="B6" s="34">
        <v>3178252</v>
      </c>
      <c r="C6" s="34">
        <v>2497172</v>
      </c>
      <c r="D6" s="54">
        <v>4381483</v>
      </c>
      <c r="E6" s="61">
        <v>2746302</v>
      </c>
      <c r="F6" s="54">
        <v>3308448</v>
      </c>
      <c r="G6" s="54">
        <v>3110808</v>
      </c>
      <c r="H6" s="54">
        <v>3449718</v>
      </c>
      <c r="I6" s="54">
        <v>3846713</v>
      </c>
      <c r="J6" s="54">
        <v>4500923</v>
      </c>
      <c r="K6" s="54">
        <v>3380736</v>
      </c>
      <c r="L6" s="54">
        <v>2980237</v>
      </c>
      <c r="M6" s="54">
        <v>3274264</v>
      </c>
    </row>
    <row r="7" spans="1:15">
      <c r="A7" s="5" t="s">
        <v>3</v>
      </c>
      <c r="B7" s="34">
        <v>517511</v>
      </c>
      <c r="C7" s="53">
        <v>530140</v>
      </c>
      <c r="D7" s="54">
        <v>500192</v>
      </c>
      <c r="E7" s="60">
        <v>643334</v>
      </c>
      <c r="F7" s="54">
        <v>421752</v>
      </c>
      <c r="G7" s="54">
        <v>610032</v>
      </c>
      <c r="H7" s="54">
        <v>690626</v>
      </c>
      <c r="I7" s="54">
        <v>835856</v>
      </c>
      <c r="J7" s="54">
        <v>1067722</v>
      </c>
      <c r="K7" s="54">
        <v>840628</v>
      </c>
      <c r="L7" s="54">
        <v>839194</v>
      </c>
      <c r="M7" s="54">
        <v>1106027</v>
      </c>
    </row>
    <row r="8" spans="1:15">
      <c r="A8" s="5" t="s">
        <v>4</v>
      </c>
      <c r="B8" s="34">
        <v>786915</v>
      </c>
      <c r="C8" s="34">
        <v>749569</v>
      </c>
      <c r="D8" s="54">
        <v>679385</v>
      </c>
      <c r="E8" s="60">
        <v>776760</v>
      </c>
      <c r="F8" s="54">
        <v>722563</v>
      </c>
      <c r="G8" s="54">
        <v>709538</v>
      </c>
      <c r="H8" s="54">
        <v>833958</v>
      </c>
      <c r="I8" s="54">
        <v>581672</v>
      </c>
      <c r="J8" s="54">
        <v>625103</v>
      </c>
      <c r="K8" s="54">
        <v>863537</v>
      </c>
      <c r="L8" s="54">
        <v>672041</v>
      </c>
      <c r="M8" s="54">
        <v>593625</v>
      </c>
    </row>
    <row r="9" spans="1:15">
      <c r="A9" s="5" t="s">
        <v>55</v>
      </c>
      <c r="B9" s="34">
        <v>1026340</v>
      </c>
      <c r="C9" s="34">
        <v>1072986</v>
      </c>
      <c r="D9" s="54">
        <v>1169684</v>
      </c>
      <c r="E9" s="60">
        <v>987275</v>
      </c>
      <c r="F9" s="54">
        <v>1008417</v>
      </c>
      <c r="G9" s="54">
        <v>1085448</v>
      </c>
      <c r="H9" s="54">
        <v>1032298</v>
      </c>
      <c r="I9" s="54">
        <v>1202636</v>
      </c>
      <c r="J9" s="54">
        <v>1115438</v>
      </c>
      <c r="K9" s="54">
        <v>1076588</v>
      </c>
      <c r="L9" s="54">
        <v>913616</v>
      </c>
      <c r="M9" s="54">
        <v>1168936</v>
      </c>
    </row>
    <row r="10" spans="1:15">
      <c r="A10" s="5" t="s">
        <v>6</v>
      </c>
      <c r="B10" s="34">
        <v>49086</v>
      </c>
      <c r="C10" s="34">
        <v>36180</v>
      </c>
      <c r="D10" s="54">
        <v>37098</v>
      </c>
      <c r="E10" s="60">
        <v>37238</v>
      </c>
      <c r="F10" s="54">
        <v>33696</v>
      </c>
      <c r="G10" s="54">
        <v>35154</v>
      </c>
      <c r="H10" s="54">
        <v>45576</v>
      </c>
      <c r="I10" s="54">
        <v>36180</v>
      </c>
      <c r="J10" s="54">
        <v>67834</v>
      </c>
      <c r="K10" s="54">
        <v>38178</v>
      </c>
      <c r="L10" s="54">
        <v>33696</v>
      </c>
      <c r="M10" s="54">
        <v>47466</v>
      </c>
      <c r="N10" t="s">
        <v>49</v>
      </c>
    </row>
    <row r="11" spans="1:15">
      <c r="A11" s="5" t="s">
        <v>10</v>
      </c>
      <c r="B11" s="45">
        <f>SUM(B5:B10)</f>
        <v>12003740</v>
      </c>
      <c r="C11" s="45">
        <f>SUM(C5:C10)</f>
        <v>10010487</v>
      </c>
      <c r="D11" s="45">
        <f t="shared" ref="D11:M11" si="0">SUM(D5:D10)</f>
        <v>12495327</v>
      </c>
      <c r="E11" s="45">
        <f t="shared" si="0"/>
        <v>11935386</v>
      </c>
      <c r="F11" s="45">
        <f t="shared" si="0"/>
        <v>11305937</v>
      </c>
      <c r="G11" s="45">
        <f t="shared" si="0"/>
        <v>12474059</v>
      </c>
      <c r="H11" s="45">
        <f t="shared" si="0"/>
        <v>11425111</v>
      </c>
      <c r="I11" s="45">
        <f t="shared" si="0"/>
        <v>13748406</v>
      </c>
      <c r="J11" s="45">
        <f t="shared" si="0"/>
        <v>14802516</v>
      </c>
      <c r="K11" s="45">
        <f t="shared" si="0"/>
        <v>12468605</v>
      </c>
      <c r="L11" s="45">
        <f t="shared" si="0"/>
        <v>11226218</v>
      </c>
      <c r="M11" s="45">
        <f t="shared" si="0"/>
        <v>13686725</v>
      </c>
      <c r="N11" s="52">
        <f>SUM(B11:M11)</f>
        <v>147582517</v>
      </c>
      <c r="O11">
        <v>127838167</v>
      </c>
    </row>
    <row r="12" spans="1:15">
      <c r="A12" s="75"/>
      <c r="B12" s="65"/>
      <c r="C12" s="65"/>
      <c r="D12" s="65"/>
      <c r="E12" s="65"/>
      <c r="F12" s="65"/>
      <c r="G12" s="65"/>
      <c r="H12" s="65"/>
      <c r="I12" s="65"/>
      <c r="J12" s="65"/>
      <c r="K12" s="65"/>
      <c r="L12" s="65"/>
      <c r="M12" s="65"/>
      <c r="N12" t="s">
        <v>48</v>
      </c>
      <c r="O12" s="52">
        <f>N11-O11</f>
        <v>19744350</v>
      </c>
    </row>
    <row r="13" spans="1:15">
      <c r="A13" s="75" t="s">
        <v>64</v>
      </c>
      <c r="B13" s="65"/>
      <c r="C13" s="65"/>
      <c r="D13" s="65"/>
      <c r="E13" s="65"/>
      <c r="F13" s="65"/>
      <c r="G13" s="65"/>
      <c r="H13" s="65"/>
      <c r="I13" s="65"/>
      <c r="J13" s="65"/>
      <c r="K13" s="65"/>
      <c r="L13" s="65"/>
      <c r="M13" s="65"/>
    </row>
    <row r="14" spans="1:15">
      <c r="A14" s="75"/>
      <c r="B14" s="3" t="s">
        <v>12</v>
      </c>
      <c r="C14" s="3" t="s">
        <v>35</v>
      </c>
      <c r="D14" s="3" t="s">
        <v>39</v>
      </c>
      <c r="E14" s="3" t="s">
        <v>38</v>
      </c>
      <c r="F14" s="3" t="s">
        <v>40</v>
      </c>
      <c r="G14" s="3" t="s">
        <v>41</v>
      </c>
      <c r="H14" s="3" t="s">
        <v>42</v>
      </c>
      <c r="I14" s="3" t="s">
        <v>43</v>
      </c>
      <c r="J14" s="3" t="s">
        <v>44</v>
      </c>
      <c r="K14" s="3" t="s">
        <v>45</v>
      </c>
      <c r="L14" s="3" t="s">
        <v>46</v>
      </c>
      <c r="M14" s="3" t="s">
        <v>47</v>
      </c>
    </row>
    <row r="15" spans="1:15">
      <c r="A15" s="76" t="s">
        <v>61</v>
      </c>
      <c r="B15" s="5">
        <v>230</v>
      </c>
      <c r="C15" s="45">
        <v>231</v>
      </c>
      <c r="D15" s="45">
        <v>234</v>
      </c>
      <c r="E15" s="45">
        <v>236</v>
      </c>
      <c r="F15" s="45">
        <v>236</v>
      </c>
      <c r="G15" s="45">
        <v>236</v>
      </c>
      <c r="H15" s="45">
        <v>238</v>
      </c>
      <c r="I15" s="45">
        <v>240</v>
      </c>
      <c r="J15" s="45">
        <v>242</v>
      </c>
      <c r="K15" s="45">
        <v>243</v>
      </c>
      <c r="L15" s="45">
        <v>244</v>
      </c>
      <c r="M15" s="5">
        <v>245</v>
      </c>
    </row>
    <row r="16" spans="1:15">
      <c r="A16" s="77" t="s">
        <v>58</v>
      </c>
      <c r="B16" s="79">
        <v>132</v>
      </c>
      <c r="C16" s="78">
        <v>132</v>
      </c>
      <c r="D16" s="79">
        <v>132</v>
      </c>
      <c r="E16" s="78">
        <v>133</v>
      </c>
      <c r="F16" s="78">
        <v>133</v>
      </c>
      <c r="G16" s="78">
        <v>133</v>
      </c>
      <c r="H16" s="78">
        <v>133</v>
      </c>
      <c r="I16" s="78">
        <v>136</v>
      </c>
      <c r="J16" s="78">
        <v>136</v>
      </c>
      <c r="K16" s="78">
        <v>136</v>
      </c>
      <c r="L16" s="78">
        <v>136</v>
      </c>
      <c r="M16" s="85">
        <v>136</v>
      </c>
      <c r="N16" s="53">
        <f>N11/12</f>
        <v>12298543.083333334</v>
      </c>
    </row>
    <row r="17" spans="1:14">
      <c r="A17" s="76" t="s">
        <v>62</v>
      </c>
      <c r="B17" s="5">
        <v>39</v>
      </c>
      <c r="C17" s="45">
        <v>39</v>
      </c>
      <c r="D17" s="5">
        <v>39</v>
      </c>
      <c r="E17" s="45">
        <v>39</v>
      </c>
      <c r="F17" s="45">
        <v>39</v>
      </c>
      <c r="G17" s="45">
        <v>39</v>
      </c>
      <c r="H17" s="45">
        <v>39</v>
      </c>
      <c r="I17" s="45">
        <v>40</v>
      </c>
      <c r="J17" s="45">
        <v>40</v>
      </c>
      <c r="K17" s="45">
        <v>42</v>
      </c>
      <c r="L17" s="45">
        <v>43</v>
      </c>
      <c r="M17" s="5">
        <v>44</v>
      </c>
      <c r="N17" s="53"/>
    </row>
    <row r="18" spans="1:14">
      <c r="A18" s="77" t="s">
        <v>59</v>
      </c>
      <c r="B18" s="79">
        <v>48</v>
      </c>
      <c r="C18" s="78">
        <v>48</v>
      </c>
      <c r="D18" s="78">
        <v>48</v>
      </c>
      <c r="E18" s="78">
        <v>48</v>
      </c>
      <c r="F18" s="78">
        <v>48</v>
      </c>
      <c r="G18" s="78">
        <v>48</v>
      </c>
      <c r="H18" s="78">
        <v>48</v>
      </c>
      <c r="I18" s="78">
        <v>48</v>
      </c>
      <c r="J18" s="78">
        <v>48</v>
      </c>
      <c r="K18" s="78">
        <v>48</v>
      </c>
      <c r="L18" s="78">
        <v>48</v>
      </c>
      <c r="M18" s="85">
        <v>48</v>
      </c>
    </row>
    <row r="19" spans="1:14">
      <c r="A19" s="76" t="s">
        <v>63</v>
      </c>
      <c r="B19" s="5">
        <v>67</v>
      </c>
      <c r="C19" s="45">
        <v>67</v>
      </c>
      <c r="D19" s="45">
        <v>67</v>
      </c>
      <c r="E19" s="45">
        <v>66</v>
      </c>
      <c r="F19" s="45">
        <v>66</v>
      </c>
      <c r="G19" s="45">
        <v>66</v>
      </c>
      <c r="H19" s="45">
        <v>66</v>
      </c>
      <c r="I19" s="45">
        <v>66</v>
      </c>
      <c r="J19" s="45">
        <v>67</v>
      </c>
      <c r="K19" s="45">
        <v>67</v>
      </c>
      <c r="L19" s="45">
        <v>68</v>
      </c>
      <c r="M19" s="5">
        <v>68</v>
      </c>
    </row>
    <row r="20" spans="1:14">
      <c r="A20" s="77" t="s">
        <v>60</v>
      </c>
      <c r="B20" s="79">
        <v>20</v>
      </c>
      <c r="C20" s="78">
        <v>20</v>
      </c>
      <c r="D20" s="78">
        <v>20</v>
      </c>
      <c r="E20" s="78">
        <v>20</v>
      </c>
      <c r="F20" s="78">
        <v>20</v>
      </c>
      <c r="G20" s="78">
        <v>20</v>
      </c>
      <c r="H20" s="78">
        <v>20</v>
      </c>
      <c r="I20" s="78">
        <v>20</v>
      </c>
      <c r="J20" s="78">
        <v>20</v>
      </c>
      <c r="K20" s="78">
        <v>20</v>
      </c>
      <c r="L20" s="78">
        <v>21</v>
      </c>
      <c r="M20" s="85">
        <v>21</v>
      </c>
      <c r="N20" s="52"/>
    </row>
    <row r="21" spans="1:14">
      <c r="A21" s="76" t="s">
        <v>57</v>
      </c>
      <c r="B21" s="45">
        <f>SUM(B15:B20)</f>
        <v>536</v>
      </c>
      <c r="C21" s="45">
        <f>SUM(C15:C20)</f>
        <v>537</v>
      </c>
      <c r="D21" s="45">
        <f t="shared" ref="D21:M21" si="1">SUM(D15:D20)</f>
        <v>540</v>
      </c>
      <c r="E21" s="45">
        <f t="shared" si="1"/>
        <v>542</v>
      </c>
      <c r="F21" s="45">
        <f t="shared" si="1"/>
        <v>542</v>
      </c>
      <c r="G21" s="45">
        <f>SUM(G15:G20)</f>
        <v>542</v>
      </c>
      <c r="H21" s="45">
        <f t="shared" si="1"/>
        <v>544</v>
      </c>
      <c r="I21" s="45">
        <f t="shared" si="1"/>
        <v>550</v>
      </c>
      <c r="J21" s="45">
        <f>SUM(J15:J20)</f>
        <v>553</v>
      </c>
      <c r="K21" s="45">
        <f t="shared" si="1"/>
        <v>556</v>
      </c>
      <c r="L21" s="45">
        <f t="shared" si="1"/>
        <v>560</v>
      </c>
      <c r="M21" s="45">
        <f t="shared" si="1"/>
        <v>562</v>
      </c>
    </row>
    <row r="22" spans="1:14">
      <c r="A22" s="5" t="s">
        <v>56</v>
      </c>
      <c r="B22" s="80">
        <f>(B16+B18+B20)/B21*100</f>
        <v>37.313432835820898</v>
      </c>
      <c r="C22" s="80">
        <f>(C16+C18+C20)/C21*100</f>
        <v>37.243947858473</v>
      </c>
      <c r="D22" s="80">
        <f t="shared" ref="D22:M22" si="2">(D16+D18+D20)/D21*100</f>
        <v>37.037037037037038</v>
      </c>
      <c r="E22" s="80">
        <f t="shared" si="2"/>
        <v>37.084870848708483</v>
      </c>
      <c r="F22" s="80">
        <f t="shared" si="2"/>
        <v>37.084870848708483</v>
      </c>
      <c r="G22" s="80">
        <f t="shared" si="2"/>
        <v>37.084870848708483</v>
      </c>
      <c r="H22" s="80">
        <f t="shared" si="2"/>
        <v>36.94852941176471</v>
      </c>
      <c r="I22" s="80">
        <f t="shared" si="2"/>
        <v>37.090909090909093</v>
      </c>
      <c r="J22" s="80">
        <f t="shared" si="2"/>
        <v>36.889692585895119</v>
      </c>
      <c r="K22" s="80">
        <f t="shared" si="2"/>
        <v>36.690647482014391</v>
      </c>
      <c r="L22" s="80">
        <f t="shared" si="2"/>
        <v>36.607142857142854</v>
      </c>
      <c r="M22" s="80">
        <f t="shared" si="2"/>
        <v>36.476868327402137</v>
      </c>
      <c r="N22" s="52"/>
    </row>
    <row r="24" spans="1:14" ht="14.25" thickBot="1">
      <c r="A24" t="s">
        <v>11</v>
      </c>
    </row>
    <row r="25" spans="1:14" ht="14.25" thickBot="1">
      <c r="A25" s="26"/>
      <c r="B25" s="32">
        <v>1</v>
      </c>
      <c r="C25" s="33">
        <v>2</v>
      </c>
      <c r="D25" s="32">
        <v>3</v>
      </c>
      <c r="E25" s="33">
        <v>4</v>
      </c>
      <c r="F25" s="32">
        <v>5</v>
      </c>
      <c r="G25" s="32">
        <v>6</v>
      </c>
      <c r="H25" s="46">
        <v>7</v>
      </c>
      <c r="I25" s="43" t="s">
        <v>34</v>
      </c>
    </row>
    <row r="26" spans="1:14">
      <c r="A26" s="25" t="s">
        <v>9</v>
      </c>
      <c r="B26" s="30">
        <v>0</v>
      </c>
      <c r="C26" s="28">
        <v>36</v>
      </c>
      <c r="D26" s="30">
        <v>33</v>
      </c>
      <c r="E26" s="28">
        <v>78</v>
      </c>
      <c r="F26" s="30">
        <v>40</v>
      </c>
      <c r="G26" s="30">
        <v>57</v>
      </c>
      <c r="H26" s="47">
        <v>64</v>
      </c>
      <c r="I26" s="42">
        <f>SUM(B26:H26)</f>
        <v>308</v>
      </c>
    </row>
    <row r="27" spans="1:14" ht="14.25" thickBot="1">
      <c r="A27" s="9" t="s">
        <v>8</v>
      </c>
      <c r="B27" s="31">
        <v>0</v>
      </c>
      <c r="C27" s="29">
        <v>26</v>
      </c>
      <c r="D27" s="31">
        <v>44</v>
      </c>
      <c r="E27" s="29">
        <v>150</v>
      </c>
      <c r="F27" s="31">
        <v>39</v>
      </c>
      <c r="G27" s="31">
        <v>38</v>
      </c>
      <c r="H27" s="48">
        <v>33</v>
      </c>
      <c r="I27" s="44">
        <f>SUM(B27:H27)</f>
        <v>330</v>
      </c>
    </row>
    <row r="28" spans="1:14" ht="14.25" thickBot="1">
      <c r="A28" s="27"/>
      <c r="B28" s="32">
        <v>8</v>
      </c>
      <c r="C28" s="32">
        <v>9</v>
      </c>
      <c r="D28" s="32">
        <v>10</v>
      </c>
      <c r="E28" s="32">
        <v>11</v>
      </c>
      <c r="F28" s="32">
        <v>12</v>
      </c>
      <c r="G28" s="32">
        <v>13</v>
      </c>
      <c r="H28" s="46">
        <v>14</v>
      </c>
      <c r="I28" s="43" t="s">
        <v>34</v>
      </c>
    </row>
    <row r="29" spans="1:14">
      <c r="A29" s="25" t="s">
        <v>9</v>
      </c>
      <c r="B29" s="30">
        <v>0</v>
      </c>
      <c r="C29" s="30">
        <v>40</v>
      </c>
      <c r="D29" s="30">
        <v>39</v>
      </c>
      <c r="E29" s="30">
        <v>66</v>
      </c>
      <c r="F29" s="30">
        <v>27</v>
      </c>
      <c r="G29" s="82">
        <v>20</v>
      </c>
      <c r="H29" s="47">
        <v>58</v>
      </c>
      <c r="I29" s="42">
        <f>SUM(B29:H29)</f>
        <v>250</v>
      </c>
    </row>
    <row r="30" spans="1:14" ht="14.25" thickBot="1">
      <c r="A30" s="9" t="s">
        <v>8</v>
      </c>
      <c r="B30" s="31">
        <v>0</v>
      </c>
      <c r="C30" s="31">
        <v>32</v>
      </c>
      <c r="D30" s="31">
        <v>36</v>
      </c>
      <c r="E30" s="31">
        <v>177</v>
      </c>
      <c r="F30" s="31">
        <v>40</v>
      </c>
      <c r="G30" s="31">
        <v>20</v>
      </c>
      <c r="H30" s="48">
        <v>28</v>
      </c>
      <c r="I30" s="44">
        <f>SUM(B30:H30)</f>
        <v>333</v>
      </c>
    </row>
    <row r="31" spans="1:14" ht="14.25" thickBot="1">
      <c r="A31" s="27"/>
      <c r="B31" s="32">
        <v>15</v>
      </c>
      <c r="C31" s="32">
        <v>16</v>
      </c>
      <c r="D31" s="32">
        <v>17</v>
      </c>
      <c r="E31" s="32">
        <v>18</v>
      </c>
      <c r="F31" s="33">
        <v>19</v>
      </c>
      <c r="G31" s="32">
        <v>20</v>
      </c>
      <c r="H31" s="49">
        <v>21</v>
      </c>
      <c r="I31" s="43" t="s">
        <v>34</v>
      </c>
    </row>
    <row r="32" spans="1:14">
      <c r="A32" s="25" t="s">
        <v>9</v>
      </c>
      <c r="B32" s="30">
        <v>0</v>
      </c>
      <c r="C32" s="30">
        <v>34</v>
      </c>
      <c r="D32" s="30">
        <v>32</v>
      </c>
      <c r="E32" s="30">
        <v>63</v>
      </c>
      <c r="F32" s="28">
        <v>39</v>
      </c>
      <c r="G32" s="30">
        <v>61</v>
      </c>
      <c r="H32" s="50">
        <v>73</v>
      </c>
      <c r="I32" s="42">
        <f>SUM(B32:H32)</f>
        <v>302</v>
      </c>
    </row>
    <row r="33" spans="1:10" ht="14.25" thickBot="1">
      <c r="A33" s="9" t="s">
        <v>8</v>
      </c>
      <c r="B33" s="31">
        <v>0</v>
      </c>
      <c r="C33" s="31">
        <v>22</v>
      </c>
      <c r="D33" s="62">
        <v>39</v>
      </c>
      <c r="E33" s="31">
        <v>169</v>
      </c>
      <c r="F33" s="29">
        <v>39</v>
      </c>
      <c r="G33" s="31">
        <v>41</v>
      </c>
      <c r="H33" s="51">
        <v>26</v>
      </c>
      <c r="I33" s="44">
        <f>SUM(B33:H33)</f>
        <v>336</v>
      </c>
    </row>
    <row r="34" spans="1:10" ht="14.25" thickBot="1">
      <c r="A34" s="27"/>
      <c r="B34" s="32">
        <v>22</v>
      </c>
      <c r="C34" s="32">
        <v>23</v>
      </c>
      <c r="D34" s="32">
        <v>24</v>
      </c>
      <c r="E34" s="32">
        <v>25</v>
      </c>
      <c r="F34" s="33">
        <v>26</v>
      </c>
      <c r="G34" s="32">
        <v>27</v>
      </c>
      <c r="H34" s="49">
        <v>28</v>
      </c>
      <c r="I34" s="43" t="s">
        <v>34</v>
      </c>
    </row>
    <row r="35" spans="1:10">
      <c r="A35" s="25" t="s">
        <v>9</v>
      </c>
      <c r="B35" s="30">
        <v>0</v>
      </c>
      <c r="C35" s="30">
        <v>35</v>
      </c>
      <c r="D35" s="30">
        <v>40</v>
      </c>
      <c r="E35" s="30">
        <v>53</v>
      </c>
      <c r="F35" s="28">
        <v>25</v>
      </c>
      <c r="G35" s="30">
        <v>13</v>
      </c>
      <c r="H35" s="50">
        <v>30</v>
      </c>
      <c r="I35" s="42">
        <f>SUM(B35:H35)</f>
        <v>196</v>
      </c>
    </row>
    <row r="36" spans="1:10" ht="14.25" thickBot="1">
      <c r="A36" s="9" t="s">
        <v>8</v>
      </c>
      <c r="B36" s="31">
        <v>0</v>
      </c>
      <c r="C36" s="31">
        <v>41</v>
      </c>
      <c r="D36" s="31">
        <v>34</v>
      </c>
      <c r="E36" s="31">
        <v>173</v>
      </c>
      <c r="F36" s="28">
        <v>43</v>
      </c>
      <c r="G36" s="30">
        <v>32</v>
      </c>
      <c r="H36" s="50">
        <v>17</v>
      </c>
      <c r="I36" s="44">
        <f>SUM(B36:H36)</f>
        <v>340</v>
      </c>
    </row>
    <row r="37" spans="1:10" ht="14.25" thickBot="1">
      <c r="A37" s="27"/>
      <c r="B37" s="32">
        <v>29</v>
      </c>
      <c r="C37" s="32">
        <v>30</v>
      </c>
      <c r="D37" s="32">
        <v>31</v>
      </c>
      <c r="E37" s="56"/>
      <c r="F37" s="57"/>
      <c r="G37" s="57"/>
      <c r="H37" s="58"/>
      <c r="I37" s="43" t="s">
        <v>34</v>
      </c>
    </row>
    <row r="38" spans="1:10">
      <c r="A38" s="25" t="s">
        <v>9</v>
      </c>
      <c r="B38" s="1">
        <v>0</v>
      </c>
      <c r="C38" s="1">
        <v>39</v>
      </c>
      <c r="D38" s="1">
        <v>32</v>
      </c>
      <c r="E38" s="21"/>
      <c r="F38" s="2"/>
      <c r="G38" s="2"/>
      <c r="H38" s="10"/>
      <c r="I38" s="42">
        <f>SUM(B38,C38,D38)</f>
        <v>71</v>
      </c>
    </row>
    <row r="39" spans="1:10" ht="14.25" thickBot="1">
      <c r="A39" s="9" t="s">
        <v>8</v>
      </c>
      <c r="B39" s="4">
        <v>0</v>
      </c>
      <c r="C39" s="4">
        <v>25</v>
      </c>
      <c r="D39" s="4">
        <v>28</v>
      </c>
      <c r="E39" s="22"/>
      <c r="F39" s="11"/>
      <c r="G39" s="2"/>
      <c r="H39" s="10"/>
      <c r="I39" s="41">
        <f>SUM(B39,C39,D39)</f>
        <v>53</v>
      </c>
    </row>
    <row r="40" spans="1:10">
      <c r="G40" s="35" t="s">
        <v>10</v>
      </c>
      <c r="H40" s="36" t="s">
        <v>9</v>
      </c>
      <c r="I40" s="38">
        <f>SUM(I26,I29,I32,I35,I38)</f>
        <v>1127</v>
      </c>
      <c r="J40" s="63">
        <f>I40/24</f>
        <v>46.958333333333336</v>
      </c>
    </row>
    <row r="41" spans="1:10" ht="14.25" thickBot="1">
      <c r="A41" s="12" t="s">
        <v>66</v>
      </c>
      <c r="G41" s="40"/>
      <c r="H41" s="37" t="s">
        <v>8</v>
      </c>
      <c r="I41" s="39">
        <f>SUM(I27,I30,I33,I36,I39)</f>
        <v>1392</v>
      </c>
      <c r="J41" s="63">
        <f>I41/28</f>
        <v>49.714285714285715</v>
      </c>
    </row>
    <row r="42" spans="1:10">
      <c r="A42" s="13" t="s">
        <v>17</v>
      </c>
      <c r="B42" s="14" t="s">
        <v>18</v>
      </c>
      <c r="C42" s="14" t="s">
        <v>19</v>
      </c>
      <c r="D42" s="15" t="s">
        <v>20</v>
      </c>
    </row>
    <row r="43" spans="1:10">
      <c r="A43" s="16" t="s">
        <v>13</v>
      </c>
      <c r="B43" s="59">
        <v>0</v>
      </c>
      <c r="C43" s="5">
        <v>0</v>
      </c>
      <c r="D43" s="55">
        <f>3800*C43</f>
        <v>0</v>
      </c>
    </row>
    <row r="44" spans="1:10">
      <c r="A44" s="16" t="s">
        <v>14</v>
      </c>
      <c r="B44" s="5">
        <v>0</v>
      </c>
      <c r="C44" s="5">
        <v>0</v>
      </c>
      <c r="D44" s="17">
        <f>C44*3500</f>
        <v>0</v>
      </c>
    </row>
    <row r="45" spans="1:10">
      <c r="A45" s="16" t="s">
        <v>15</v>
      </c>
      <c r="B45" s="5">
        <v>0</v>
      </c>
      <c r="C45" s="5">
        <v>0</v>
      </c>
      <c r="D45" s="17">
        <v>0</v>
      </c>
    </row>
    <row r="46" spans="1:10" ht="14.25" thickBot="1">
      <c r="A46" s="18" t="s">
        <v>16</v>
      </c>
      <c r="B46" s="19">
        <v>0</v>
      </c>
      <c r="C46" s="19">
        <v>0</v>
      </c>
      <c r="D46" s="20">
        <f>C46*3500</f>
        <v>0</v>
      </c>
    </row>
    <row r="48" spans="1:10" ht="14.25" thickBot="1">
      <c r="A48" t="s">
        <v>21</v>
      </c>
    </row>
    <row r="49" spans="1:9">
      <c r="A49" s="6"/>
      <c r="B49" s="7" t="s">
        <v>22</v>
      </c>
      <c r="C49" s="7" t="s">
        <v>23</v>
      </c>
      <c r="D49" s="7" t="s">
        <v>24</v>
      </c>
      <c r="E49" s="7" t="s">
        <v>25</v>
      </c>
      <c r="F49" s="7" t="s">
        <v>26</v>
      </c>
      <c r="G49" s="96" t="s">
        <v>7</v>
      </c>
      <c r="H49" s="96"/>
      <c r="I49" s="97"/>
    </row>
    <row r="50" spans="1:9">
      <c r="A50" s="8" t="s">
        <v>28</v>
      </c>
      <c r="B50" s="5">
        <v>1</v>
      </c>
      <c r="C50" s="5">
        <v>0</v>
      </c>
      <c r="D50" s="5">
        <v>0</v>
      </c>
      <c r="E50" s="5">
        <v>3</v>
      </c>
      <c r="F50" s="5">
        <v>0</v>
      </c>
      <c r="G50" s="98"/>
      <c r="H50" s="98"/>
      <c r="I50" s="99"/>
    </row>
    <row r="51" spans="1:9">
      <c r="A51" s="8" t="s">
        <v>70</v>
      </c>
      <c r="B51" s="5">
        <v>0</v>
      </c>
      <c r="C51" s="5">
        <v>0</v>
      </c>
      <c r="D51" s="5">
        <v>0</v>
      </c>
      <c r="E51" s="5">
        <v>0</v>
      </c>
      <c r="F51" s="5">
        <v>0</v>
      </c>
      <c r="G51" s="121"/>
      <c r="H51" s="122"/>
      <c r="I51" s="123"/>
    </row>
    <row r="52" spans="1:9">
      <c r="A52" s="83" t="s">
        <v>83</v>
      </c>
      <c r="B52" s="5">
        <v>0</v>
      </c>
      <c r="C52" s="5">
        <v>0</v>
      </c>
      <c r="D52" s="5">
        <v>0</v>
      </c>
      <c r="E52" s="5">
        <v>0</v>
      </c>
      <c r="F52" s="5">
        <v>0</v>
      </c>
      <c r="G52" s="121"/>
      <c r="H52" s="122"/>
      <c r="I52" s="123"/>
    </row>
    <row r="53" spans="1:9">
      <c r="A53" s="83" t="s">
        <v>84</v>
      </c>
      <c r="B53" s="5">
        <v>0</v>
      </c>
      <c r="C53" s="5">
        <v>0</v>
      </c>
      <c r="D53" s="5">
        <v>0</v>
      </c>
      <c r="E53" s="5">
        <v>0</v>
      </c>
      <c r="F53" s="5">
        <v>0</v>
      </c>
      <c r="G53" s="121"/>
      <c r="H53" s="122"/>
      <c r="I53" s="123"/>
    </row>
    <row r="55" spans="1:9" ht="14.25" thickBot="1">
      <c r="A55" t="s">
        <v>29</v>
      </c>
    </row>
    <row r="56" spans="1:9" ht="28.5" customHeight="1">
      <c r="A56" s="24" t="s">
        <v>28</v>
      </c>
      <c r="B56" s="134" t="s">
        <v>104</v>
      </c>
      <c r="C56" s="127"/>
      <c r="D56" s="127"/>
      <c r="E56" s="127"/>
      <c r="F56" s="127"/>
      <c r="G56" s="116"/>
      <c r="H56" s="116"/>
      <c r="I56" s="117"/>
    </row>
    <row r="57" spans="1:9" ht="26.25" customHeight="1" thickBot="1">
      <c r="A57" s="9" t="s">
        <v>70</v>
      </c>
      <c r="B57" s="128" t="s">
        <v>103</v>
      </c>
      <c r="C57" s="129"/>
      <c r="D57" s="129"/>
      <c r="E57" s="129"/>
      <c r="F57" s="129"/>
      <c r="G57" s="129"/>
      <c r="H57" s="129"/>
      <c r="I57" s="130"/>
    </row>
    <row r="59" spans="1:9" ht="14.25" thickBot="1">
      <c r="A59" t="s">
        <v>30</v>
      </c>
    </row>
    <row r="60" spans="1:9" ht="22.5" customHeight="1">
      <c r="A60" s="24" t="s">
        <v>32</v>
      </c>
      <c r="B60" s="115" t="s">
        <v>36</v>
      </c>
      <c r="C60" s="116"/>
      <c r="D60" s="116"/>
      <c r="E60" s="116"/>
      <c r="F60" s="116"/>
      <c r="G60" s="116"/>
      <c r="H60" s="116"/>
      <c r="I60" s="117"/>
    </row>
    <row r="61" spans="1:9" ht="22.5" customHeight="1">
      <c r="A61" s="8" t="s">
        <v>31</v>
      </c>
      <c r="B61" s="131" t="s">
        <v>36</v>
      </c>
      <c r="C61" s="118"/>
      <c r="D61" s="118"/>
      <c r="E61" s="118"/>
      <c r="F61" s="118"/>
      <c r="G61" s="119"/>
      <c r="H61" s="119"/>
      <c r="I61" s="120"/>
    </row>
    <row r="62" spans="1:9" ht="22.5" customHeight="1" thickBot="1">
      <c r="A62" s="9" t="s">
        <v>7</v>
      </c>
      <c r="B62" s="100" t="s">
        <v>36</v>
      </c>
      <c r="C62" s="100"/>
      <c r="D62" s="100"/>
      <c r="E62" s="100"/>
      <c r="F62" s="100"/>
      <c r="G62" s="101"/>
      <c r="H62" s="101"/>
      <c r="I62" s="102"/>
    </row>
    <row r="64" spans="1:9" ht="14.25" thickBot="1">
      <c r="A64" s="12" t="s">
        <v>33</v>
      </c>
    </row>
    <row r="65" spans="1:9">
      <c r="A65" s="135" t="s">
        <v>105</v>
      </c>
      <c r="B65" s="104"/>
      <c r="C65" s="104"/>
      <c r="D65" s="104"/>
      <c r="E65" s="104"/>
      <c r="F65" s="104"/>
      <c r="G65" s="104"/>
      <c r="H65" s="104"/>
      <c r="I65" s="105"/>
    </row>
    <row r="66" spans="1:9">
      <c r="A66" s="106"/>
      <c r="B66" s="107"/>
      <c r="C66" s="107"/>
      <c r="D66" s="107"/>
      <c r="E66" s="107"/>
      <c r="F66" s="107"/>
      <c r="G66" s="107"/>
      <c r="H66" s="107"/>
      <c r="I66" s="108"/>
    </row>
    <row r="67" spans="1:9">
      <c r="A67" s="106"/>
      <c r="B67" s="107"/>
      <c r="C67" s="107"/>
      <c r="D67" s="107"/>
      <c r="E67" s="107"/>
      <c r="F67" s="107"/>
      <c r="G67" s="107"/>
      <c r="H67" s="107"/>
      <c r="I67" s="108"/>
    </row>
    <row r="68" spans="1:9">
      <c r="A68" s="106"/>
      <c r="B68" s="107"/>
      <c r="C68" s="107"/>
      <c r="D68" s="107"/>
      <c r="E68" s="107"/>
      <c r="F68" s="107"/>
      <c r="G68" s="107"/>
      <c r="H68" s="107"/>
      <c r="I68" s="108"/>
    </row>
    <row r="69" spans="1:9">
      <c r="A69" s="106"/>
      <c r="B69" s="107"/>
      <c r="C69" s="107"/>
      <c r="D69" s="107"/>
      <c r="E69" s="107"/>
      <c r="F69" s="107"/>
      <c r="G69" s="107"/>
      <c r="H69" s="107"/>
      <c r="I69" s="108"/>
    </row>
    <row r="70" spans="1:9">
      <c r="A70" s="106"/>
      <c r="B70" s="107"/>
      <c r="C70" s="107"/>
      <c r="D70" s="107"/>
      <c r="E70" s="107"/>
      <c r="F70" s="107"/>
      <c r="G70" s="107"/>
      <c r="H70" s="107"/>
      <c r="I70" s="108"/>
    </row>
    <row r="71" spans="1:9">
      <c r="A71" s="106"/>
      <c r="B71" s="107"/>
      <c r="C71" s="107"/>
      <c r="D71" s="107"/>
      <c r="E71" s="107"/>
      <c r="F71" s="107"/>
      <c r="G71" s="107"/>
      <c r="H71" s="107"/>
      <c r="I71" s="108"/>
    </row>
    <row r="72" spans="1:9" ht="14.25" thickBot="1">
      <c r="A72" s="109"/>
      <c r="B72" s="110"/>
      <c r="C72" s="110"/>
      <c r="D72" s="110"/>
      <c r="E72" s="110"/>
      <c r="F72" s="110"/>
      <c r="G72" s="110"/>
      <c r="H72" s="110"/>
      <c r="I72" s="111"/>
    </row>
    <row r="117" spans="5:5">
      <c r="E117">
        <v>38940</v>
      </c>
    </row>
    <row r="216" spans="4:4">
      <c r="D216" s="84" t="s">
        <v>85</v>
      </c>
    </row>
  </sheetData>
  <mergeCells count="12">
    <mergeCell ref="A65:I72"/>
    <mergeCell ref="C1:F2"/>
    <mergeCell ref="G49:I49"/>
    <mergeCell ref="G50:I50"/>
    <mergeCell ref="G51:I51"/>
    <mergeCell ref="B57:I57"/>
    <mergeCell ref="G52:I52"/>
    <mergeCell ref="G53:I53"/>
    <mergeCell ref="B56:I56"/>
    <mergeCell ref="B60:I60"/>
    <mergeCell ref="B61:I61"/>
    <mergeCell ref="B62:I62"/>
  </mergeCells>
  <phoneticPr fontId="2"/>
  <pageMargins left="0.75" right="0.75" top="1" bottom="1" header="0.51200000000000001" footer="0.51200000000000001"/>
  <pageSetup paperSize="9" orientation="portrait" verticalDpi="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5" right="0.75" top="1" bottom="1" header="0.51200000000000001" footer="0.5120000000000000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
  <sheetViews>
    <sheetView topLeftCell="C1" workbookViewId="0">
      <selection activeCell="Y3" sqref="Y3:Y10"/>
    </sheetView>
  </sheetViews>
  <sheetFormatPr defaultRowHeight="13.5"/>
  <sheetData>
    <row r="1" spans="1:25">
      <c r="A1" s="75" t="s">
        <v>64</v>
      </c>
      <c r="B1" s="65"/>
      <c r="C1" s="65"/>
      <c r="D1" s="65"/>
      <c r="E1" s="65"/>
      <c r="F1" s="65"/>
      <c r="G1" s="65"/>
      <c r="H1" s="65"/>
      <c r="I1" s="65"/>
      <c r="J1" s="65"/>
      <c r="K1" s="65"/>
      <c r="L1" s="65"/>
      <c r="M1" s="65"/>
      <c r="N1" t="s">
        <v>68</v>
      </c>
    </row>
    <row r="2" spans="1:25">
      <c r="A2" s="75" t="s">
        <v>67</v>
      </c>
      <c r="B2" s="3" t="s">
        <v>12</v>
      </c>
      <c r="C2" s="3" t="s">
        <v>35</v>
      </c>
      <c r="D2" s="3" t="s">
        <v>39</v>
      </c>
      <c r="E2" s="3" t="s">
        <v>38</v>
      </c>
      <c r="F2" s="3" t="s">
        <v>40</v>
      </c>
      <c r="G2" s="3" t="s">
        <v>41</v>
      </c>
      <c r="H2" s="3" t="s">
        <v>42</v>
      </c>
      <c r="I2" s="3" t="s">
        <v>43</v>
      </c>
      <c r="J2" s="3" t="s">
        <v>44</v>
      </c>
      <c r="K2" s="3" t="s">
        <v>45</v>
      </c>
      <c r="L2" s="3" t="s">
        <v>46</v>
      </c>
      <c r="M2" s="3" t="s">
        <v>47</v>
      </c>
      <c r="N2" s="3" t="s">
        <v>12</v>
      </c>
      <c r="O2" s="3" t="s">
        <v>35</v>
      </c>
      <c r="P2" s="3" t="s">
        <v>39</v>
      </c>
      <c r="Q2" s="3" t="s">
        <v>38</v>
      </c>
      <c r="R2" s="3" t="s">
        <v>40</v>
      </c>
      <c r="S2" s="3" t="s">
        <v>41</v>
      </c>
      <c r="T2" s="3" t="s">
        <v>42</v>
      </c>
      <c r="U2" s="3" t="s">
        <v>43</v>
      </c>
      <c r="V2" s="3" t="s">
        <v>44</v>
      </c>
      <c r="W2" s="3" t="s">
        <v>45</v>
      </c>
      <c r="X2" s="3" t="s">
        <v>46</v>
      </c>
      <c r="Y2" s="3" t="s">
        <v>47</v>
      </c>
    </row>
    <row r="3" spans="1:25">
      <c r="A3" s="76" t="s">
        <v>61</v>
      </c>
      <c r="B3" s="45">
        <v>234</v>
      </c>
      <c r="C3" s="45">
        <v>234</v>
      </c>
      <c r="D3" s="45">
        <v>234</v>
      </c>
      <c r="E3" s="45">
        <v>235</v>
      </c>
      <c r="F3" s="45">
        <v>236</v>
      </c>
      <c r="G3" s="45">
        <v>236</v>
      </c>
      <c r="H3" s="45">
        <v>236</v>
      </c>
      <c r="I3" s="45">
        <v>238</v>
      </c>
      <c r="J3" s="45">
        <v>235</v>
      </c>
      <c r="K3" s="45">
        <v>230</v>
      </c>
      <c r="L3" s="45">
        <v>230</v>
      </c>
      <c r="M3" s="45">
        <v>232</v>
      </c>
      <c r="N3" s="45">
        <v>208</v>
      </c>
      <c r="O3" s="45">
        <v>210</v>
      </c>
      <c r="P3" s="45">
        <v>211</v>
      </c>
      <c r="Q3" s="45">
        <v>207</v>
      </c>
      <c r="R3" s="45">
        <v>207</v>
      </c>
      <c r="S3" s="45">
        <v>204</v>
      </c>
      <c r="T3" s="45">
        <v>206</v>
      </c>
      <c r="U3" s="45">
        <v>204</v>
      </c>
      <c r="V3" s="45">
        <v>210</v>
      </c>
      <c r="W3" s="45">
        <v>210</v>
      </c>
      <c r="X3" s="45">
        <v>208</v>
      </c>
      <c r="Y3" s="5">
        <v>211</v>
      </c>
    </row>
    <row r="4" spans="1:25">
      <c r="A4" s="77" t="s">
        <v>58</v>
      </c>
      <c r="B4" s="78">
        <v>73</v>
      </c>
      <c r="C4" s="78">
        <v>73</v>
      </c>
      <c r="D4" s="78">
        <v>73</v>
      </c>
      <c r="E4" s="78">
        <v>74</v>
      </c>
      <c r="F4" s="78">
        <v>74</v>
      </c>
      <c r="G4" s="78">
        <v>76</v>
      </c>
      <c r="H4" s="78">
        <v>76</v>
      </c>
      <c r="I4" s="78">
        <v>77</v>
      </c>
      <c r="J4" s="78">
        <v>82</v>
      </c>
      <c r="K4" s="78">
        <v>87</v>
      </c>
      <c r="L4" s="78">
        <v>90</v>
      </c>
      <c r="M4" s="79">
        <v>91</v>
      </c>
      <c r="N4" s="78">
        <v>104</v>
      </c>
      <c r="O4" s="78">
        <v>104</v>
      </c>
      <c r="P4" s="79">
        <v>104</v>
      </c>
      <c r="Q4" s="78">
        <v>112</v>
      </c>
      <c r="R4" s="78">
        <v>112</v>
      </c>
      <c r="S4" s="78">
        <v>115</v>
      </c>
      <c r="T4" s="78">
        <v>116</v>
      </c>
      <c r="U4" s="78">
        <v>116</v>
      </c>
      <c r="V4" s="78">
        <v>117</v>
      </c>
      <c r="W4" s="78">
        <v>117</v>
      </c>
      <c r="X4" s="78">
        <v>120</v>
      </c>
      <c r="Y4" s="79">
        <v>120</v>
      </c>
    </row>
    <row r="5" spans="1:25">
      <c r="A5" s="76" t="s">
        <v>62</v>
      </c>
      <c r="B5" s="45">
        <v>45</v>
      </c>
      <c r="C5" s="45">
        <v>45</v>
      </c>
      <c r="D5" s="45">
        <v>45</v>
      </c>
      <c r="E5" s="45">
        <v>46</v>
      </c>
      <c r="F5" s="45">
        <v>46</v>
      </c>
      <c r="G5" s="45">
        <v>46</v>
      </c>
      <c r="H5" s="45">
        <v>46</v>
      </c>
      <c r="I5" s="45">
        <v>46</v>
      </c>
      <c r="J5" s="45">
        <v>45</v>
      </c>
      <c r="K5" s="45">
        <v>44</v>
      </c>
      <c r="L5" s="45">
        <v>45</v>
      </c>
      <c r="M5" s="5">
        <v>48</v>
      </c>
      <c r="N5" s="45">
        <v>32</v>
      </c>
      <c r="O5" s="45">
        <v>32</v>
      </c>
      <c r="P5" s="5">
        <v>31</v>
      </c>
      <c r="Q5" s="45">
        <v>32</v>
      </c>
      <c r="R5" s="45">
        <v>33</v>
      </c>
      <c r="S5" s="45">
        <v>33</v>
      </c>
      <c r="T5" s="45">
        <v>33</v>
      </c>
      <c r="U5" s="45">
        <v>33</v>
      </c>
      <c r="V5" s="45">
        <v>33</v>
      </c>
      <c r="W5" s="45">
        <v>33</v>
      </c>
      <c r="X5" s="45">
        <v>33</v>
      </c>
      <c r="Y5" s="5">
        <v>33</v>
      </c>
    </row>
    <row r="6" spans="1:25">
      <c r="A6" s="77" t="s">
        <v>59</v>
      </c>
      <c r="B6" s="78">
        <v>22</v>
      </c>
      <c r="C6" s="78">
        <v>22</v>
      </c>
      <c r="D6" s="78">
        <v>22</v>
      </c>
      <c r="E6" s="78">
        <v>22</v>
      </c>
      <c r="F6" s="78">
        <v>22</v>
      </c>
      <c r="G6" s="78">
        <v>22</v>
      </c>
      <c r="H6" s="78">
        <v>23</v>
      </c>
      <c r="I6" s="78">
        <v>24</v>
      </c>
      <c r="J6" s="78">
        <v>26</v>
      </c>
      <c r="K6" s="78">
        <v>27</v>
      </c>
      <c r="L6" s="78">
        <v>27</v>
      </c>
      <c r="M6" s="78">
        <v>28</v>
      </c>
      <c r="N6" s="78">
        <v>42</v>
      </c>
      <c r="O6" s="78">
        <v>42</v>
      </c>
      <c r="P6" s="78">
        <v>43</v>
      </c>
      <c r="Q6" s="78">
        <v>44</v>
      </c>
      <c r="R6" s="78">
        <v>43</v>
      </c>
      <c r="S6" s="78">
        <v>43</v>
      </c>
      <c r="T6" s="78">
        <v>43</v>
      </c>
      <c r="U6" s="78">
        <v>43</v>
      </c>
      <c r="V6" s="78">
        <v>43</v>
      </c>
      <c r="W6" s="78">
        <v>43</v>
      </c>
      <c r="X6" s="78">
        <v>44</v>
      </c>
      <c r="Y6" s="79">
        <v>44</v>
      </c>
    </row>
    <row r="7" spans="1:25">
      <c r="A7" s="76" t="s">
        <v>63</v>
      </c>
      <c r="B7" s="45">
        <v>69</v>
      </c>
      <c r="C7" s="45">
        <v>69</v>
      </c>
      <c r="D7" s="45">
        <v>71</v>
      </c>
      <c r="E7" s="45">
        <v>71</v>
      </c>
      <c r="F7" s="45">
        <v>71</v>
      </c>
      <c r="G7" s="45">
        <v>71</v>
      </c>
      <c r="H7" s="45">
        <v>71</v>
      </c>
      <c r="I7" s="45">
        <v>70</v>
      </c>
      <c r="J7" s="45">
        <v>70</v>
      </c>
      <c r="K7" s="45">
        <v>70</v>
      </c>
      <c r="L7" s="45">
        <v>70</v>
      </c>
      <c r="M7" s="45">
        <v>70</v>
      </c>
      <c r="N7" s="45">
        <v>59</v>
      </c>
      <c r="O7" s="45">
        <v>59</v>
      </c>
      <c r="P7" s="45">
        <v>60</v>
      </c>
      <c r="Q7" s="45">
        <v>58</v>
      </c>
      <c r="R7" s="45">
        <v>58</v>
      </c>
      <c r="S7" s="45">
        <v>58</v>
      </c>
      <c r="T7" s="45">
        <v>58</v>
      </c>
      <c r="U7" s="45">
        <v>58</v>
      </c>
      <c r="V7" s="45">
        <v>58</v>
      </c>
      <c r="W7" s="45">
        <v>58</v>
      </c>
      <c r="X7" s="45">
        <v>57</v>
      </c>
      <c r="Y7" s="5">
        <v>58</v>
      </c>
    </row>
    <row r="8" spans="1:25">
      <c r="A8" s="77" t="s">
        <v>60</v>
      </c>
      <c r="B8" s="78">
        <v>7</v>
      </c>
      <c r="C8" s="78">
        <v>7</v>
      </c>
      <c r="D8" s="78">
        <v>7</v>
      </c>
      <c r="E8" s="78">
        <v>7</v>
      </c>
      <c r="F8" s="78">
        <v>7</v>
      </c>
      <c r="G8" s="78">
        <v>7</v>
      </c>
      <c r="H8" s="78">
        <v>7</v>
      </c>
      <c r="I8" s="78">
        <v>8</v>
      </c>
      <c r="J8" s="78">
        <v>8</v>
      </c>
      <c r="K8" s="78">
        <v>8</v>
      </c>
      <c r="L8" s="78">
        <v>8</v>
      </c>
      <c r="M8" s="78">
        <v>8</v>
      </c>
      <c r="N8" s="78">
        <v>15</v>
      </c>
      <c r="O8" s="78">
        <v>15</v>
      </c>
      <c r="P8" s="78">
        <v>15</v>
      </c>
      <c r="Q8" s="78">
        <v>19</v>
      </c>
      <c r="R8" s="78">
        <v>20</v>
      </c>
      <c r="S8" s="78">
        <v>20</v>
      </c>
      <c r="T8" s="78">
        <v>20</v>
      </c>
      <c r="U8" s="78">
        <v>20</v>
      </c>
      <c r="V8" s="78">
        <v>20</v>
      </c>
      <c r="W8" s="78">
        <v>20</v>
      </c>
      <c r="X8" s="78">
        <v>21</v>
      </c>
      <c r="Y8" s="79">
        <v>21</v>
      </c>
    </row>
    <row r="9" spans="1:25">
      <c r="A9" s="76" t="s">
        <v>57</v>
      </c>
      <c r="B9" s="45">
        <f>SUM(B3:B8)</f>
        <v>450</v>
      </c>
      <c r="C9" s="45">
        <f t="shared" ref="C9:M9" si="0">SUM(C3:C8)</f>
        <v>450</v>
      </c>
      <c r="D9" s="45">
        <f t="shared" si="0"/>
        <v>452</v>
      </c>
      <c r="E9" s="45">
        <f t="shared" si="0"/>
        <v>455</v>
      </c>
      <c r="F9" s="45">
        <f t="shared" si="0"/>
        <v>456</v>
      </c>
      <c r="G9" s="45">
        <f t="shared" si="0"/>
        <v>458</v>
      </c>
      <c r="H9" s="45">
        <f t="shared" si="0"/>
        <v>459</v>
      </c>
      <c r="I9" s="45">
        <f t="shared" si="0"/>
        <v>463</v>
      </c>
      <c r="J9" s="45">
        <f t="shared" si="0"/>
        <v>466</v>
      </c>
      <c r="K9" s="45">
        <f t="shared" si="0"/>
        <v>466</v>
      </c>
      <c r="L9" s="45">
        <f t="shared" si="0"/>
        <v>470</v>
      </c>
      <c r="M9" s="45">
        <f t="shared" si="0"/>
        <v>477</v>
      </c>
      <c r="N9" s="45">
        <f>SUM(N3:N8)</f>
        <v>460</v>
      </c>
      <c r="O9" s="45">
        <v>462</v>
      </c>
      <c r="P9" s="45">
        <f>SUM(P3:P8)</f>
        <v>464</v>
      </c>
      <c r="Q9" s="45">
        <f t="shared" ref="Q9:Y9" si="1">SUM(Q3:Q8)</f>
        <v>472</v>
      </c>
      <c r="R9" s="45">
        <f t="shared" si="1"/>
        <v>473</v>
      </c>
      <c r="S9" s="45">
        <f t="shared" si="1"/>
        <v>473</v>
      </c>
      <c r="T9" s="45">
        <f t="shared" si="1"/>
        <v>476</v>
      </c>
      <c r="U9" s="45">
        <f t="shared" si="1"/>
        <v>474</v>
      </c>
      <c r="V9" s="45">
        <f t="shared" si="1"/>
        <v>481</v>
      </c>
      <c r="W9" s="45">
        <f t="shared" si="1"/>
        <v>481</v>
      </c>
      <c r="X9" s="45">
        <f t="shared" si="1"/>
        <v>483</v>
      </c>
      <c r="Y9" s="45">
        <f t="shared" si="1"/>
        <v>487</v>
      </c>
    </row>
    <row r="10" spans="1:25">
      <c r="A10" s="5" t="s">
        <v>56</v>
      </c>
      <c r="B10" s="80">
        <f>(B4+B6+B8)/B9*100</f>
        <v>22.666666666666664</v>
      </c>
      <c r="C10" s="80">
        <f>(C4+C6+C8)/C9*100</f>
        <v>22.666666666666664</v>
      </c>
      <c r="D10" s="80">
        <f>(D4+D6+D8)/D9*100</f>
        <v>22.566371681415927</v>
      </c>
      <c r="E10" s="80">
        <f>(E4+E6+E8)/E9*100</f>
        <v>22.637362637362639</v>
      </c>
      <c r="F10" s="80">
        <f t="shared" ref="F10:M10" si="2">(F4+F6+F8)/F9*100</f>
        <v>22.587719298245617</v>
      </c>
      <c r="G10" s="80">
        <f t="shared" si="2"/>
        <v>22.925764192139738</v>
      </c>
      <c r="H10" s="80">
        <f t="shared" si="2"/>
        <v>23.093681917211327</v>
      </c>
      <c r="I10" s="80">
        <f t="shared" si="2"/>
        <v>23.542116630669547</v>
      </c>
      <c r="J10" s="80">
        <f t="shared" si="2"/>
        <v>24.892703862660944</v>
      </c>
      <c r="K10" s="80">
        <f t="shared" si="2"/>
        <v>26.180257510729614</v>
      </c>
      <c r="L10" s="80">
        <f t="shared" si="2"/>
        <v>26.595744680851062</v>
      </c>
      <c r="M10" s="80">
        <f t="shared" si="2"/>
        <v>26.624737945492662</v>
      </c>
      <c r="N10" s="80">
        <f>(N4+N6+N8)/N9*100</f>
        <v>35</v>
      </c>
      <c r="O10" s="80">
        <f>(O4+O6+O8)/O9*100</f>
        <v>34.848484848484851</v>
      </c>
      <c r="P10" s="80">
        <f>(P4+P6+P8)/P9*100</f>
        <v>34.913793103448278</v>
      </c>
      <c r="Q10" s="80">
        <f t="shared" ref="Q10:Y10" si="3">(Q4+Q6+Q8)/Q9*100</f>
        <v>37.076271186440678</v>
      </c>
      <c r="R10" s="80">
        <f t="shared" si="3"/>
        <v>36.99788583509514</v>
      </c>
      <c r="S10" s="80">
        <f t="shared" si="3"/>
        <v>37.632135306553913</v>
      </c>
      <c r="T10" s="80">
        <f t="shared" si="3"/>
        <v>37.605042016806721</v>
      </c>
      <c r="U10" s="80">
        <f t="shared" si="3"/>
        <v>37.763713080168777</v>
      </c>
      <c r="V10" s="80">
        <f t="shared" si="3"/>
        <v>37.422037422037427</v>
      </c>
      <c r="W10" s="80">
        <f t="shared" si="3"/>
        <v>37.422037422037427</v>
      </c>
      <c r="X10" s="80">
        <f t="shared" si="3"/>
        <v>38.302277432712216</v>
      </c>
      <c r="Y10" s="80">
        <f t="shared" si="3"/>
        <v>37.987679671457911</v>
      </c>
    </row>
  </sheetData>
  <phoneticPr fontId="2"/>
  <pageMargins left="0.75" right="0.75" top="1" bottom="1" header="0.51200000000000001" footer="0.51200000000000001"/>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10"/>
  <sheetViews>
    <sheetView showGridLines="0" workbookViewId="0"/>
  </sheetViews>
  <sheetFormatPr defaultRowHeight="13.5"/>
  <cols>
    <col min="1" max="1" width="1" customWidth="1"/>
    <col min="2" max="2" width="56.375" customWidth="1"/>
    <col min="3" max="3" width="1.375" customWidth="1"/>
    <col min="4" max="4" width="4.875" customWidth="1"/>
    <col min="5" max="6" width="14" customWidth="1"/>
  </cols>
  <sheetData>
    <row r="1" spans="2:6">
      <c r="B1" s="86" t="s">
        <v>107</v>
      </c>
      <c r="C1" s="86"/>
      <c r="D1" s="90"/>
      <c r="E1" s="90"/>
      <c r="F1" s="90"/>
    </row>
    <row r="2" spans="2:6">
      <c r="B2" s="86" t="s">
        <v>108</v>
      </c>
      <c r="C2" s="86"/>
      <c r="D2" s="90"/>
      <c r="E2" s="90"/>
      <c r="F2" s="90"/>
    </row>
    <row r="3" spans="2:6">
      <c r="B3" s="87"/>
      <c r="C3" s="87"/>
      <c r="D3" s="91"/>
      <c r="E3" s="91"/>
      <c r="F3" s="91"/>
    </row>
    <row r="4" spans="2:6" ht="54">
      <c r="B4" s="87" t="s">
        <v>109</v>
      </c>
      <c r="C4" s="87"/>
      <c r="D4" s="91"/>
      <c r="E4" s="91"/>
      <c r="F4" s="91"/>
    </row>
    <row r="5" spans="2:6">
      <c r="B5" s="87"/>
      <c r="C5" s="87"/>
      <c r="D5" s="91"/>
      <c r="E5" s="91"/>
      <c r="F5" s="91"/>
    </row>
    <row r="6" spans="2:6">
      <c r="B6" s="86" t="s">
        <v>110</v>
      </c>
      <c r="C6" s="86"/>
      <c r="D6" s="90"/>
      <c r="E6" s="90" t="s">
        <v>111</v>
      </c>
      <c r="F6" s="90" t="s">
        <v>112</v>
      </c>
    </row>
    <row r="7" spans="2:6" ht="14.25" thickBot="1">
      <c r="B7" s="87"/>
      <c r="C7" s="87"/>
      <c r="D7" s="91"/>
      <c r="E7" s="91"/>
      <c r="F7" s="91"/>
    </row>
    <row r="8" spans="2:6" ht="41.25" thickBot="1">
      <c r="B8" s="88" t="s">
        <v>113</v>
      </c>
      <c r="C8" s="89"/>
      <c r="D8" s="92"/>
      <c r="E8" s="92">
        <v>1</v>
      </c>
      <c r="F8" s="93" t="s">
        <v>114</v>
      </c>
    </row>
    <row r="9" spans="2:6">
      <c r="B9" s="87"/>
      <c r="C9" s="87"/>
      <c r="D9" s="91"/>
      <c r="E9" s="91"/>
      <c r="F9" s="91"/>
    </row>
    <row r="10" spans="2:6">
      <c r="B10" s="87"/>
      <c r="C10" s="87"/>
      <c r="D10" s="91"/>
      <c r="E10" s="91"/>
      <c r="F10" s="91"/>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H27年4月</vt:lpstr>
      <vt:lpstr>5月</vt:lpstr>
      <vt:lpstr>6月</vt:lpstr>
      <vt:lpstr>7月</vt:lpstr>
      <vt:lpstr>8月</vt:lpstr>
      <vt:lpstr>9月</vt:lpstr>
      <vt:lpstr>半期まとめ</vt:lpstr>
      <vt:lpstr>10月</vt:lpstr>
      <vt:lpstr>11月</vt:lpstr>
      <vt:lpstr>12月</vt:lpstr>
      <vt:lpstr>H27年1月</vt:lpstr>
      <vt:lpstr>2月</vt:lpstr>
      <vt:lpstr>3月</vt:lpstr>
      <vt:lpstr>Sheet2</vt:lpstr>
      <vt:lpstr>後発品率</vt:lpstr>
      <vt:lpstr>互換性レポート</vt:lpstr>
    </vt:vector>
  </TitlesOfParts>
  <Company>青南病院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kurosawa</dc:creator>
  <cp:lastModifiedBy>黒沢　雅弘</cp:lastModifiedBy>
  <cp:lastPrinted>2013-08-16T02:32:48Z</cp:lastPrinted>
  <dcterms:created xsi:type="dcterms:W3CDTF">2006-06-07T07:30:16Z</dcterms:created>
  <dcterms:modified xsi:type="dcterms:W3CDTF">2015-05-07T05:27:32Z</dcterms:modified>
</cp:coreProperties>
</file>