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0.24\みんなの書類ホルダー\役職者共有\病院役職者\看護役職\★病床管理・チーフ分担\R5年度\"/>
    </mc:Choice>
  </mc:AlternateContent>
  <bookViews>
    <workbookView xWindow="0" yWindow="0" windowWidth="24000" windowHeight="9510" tabRatio="850" activeTab="1"/>
  </bookViews>
  <sheets>
    <sheet name="23.3月入院状況 (人員数込み) " sheetId="84" r:id="rId1"/>
    <sheet name="23.4月入院状況 (人員数込み) " sheetId="85" r:id="rId2"/>
    <sheet name="病床利用率総計" sheetId="9" r:id="rId3"/>
  </sheets>
  <definedNames>
    <definedName name="_xlnm.Print_Area" localSheetId="0">'23.3月入院状況 (人員数込み) '!$A$1:$AH$71</definedName>
    <definedName name="_xlnm.Print_Area" localSheetId="1">'23.4月入院状況 (人員数込み) '!$A$1:$AH$71</definedName>
  </definedNames>
  <calcPr calcId="162913"/>
</workbook>
</file>

<file path=xl/calcChain.xml><?xml version="1.0" encoding="utf-8"?>
<calcChain xmlns="http://schemas.openxmlformats.org/spreadsheetml/2006/main">
  <c r="R6" i="85" l="1"/>
  <c r="S6" i="85"/>
  <c r="T6" i="85"/>
  <c r="U6" i="85"/>
  <c r="V6" i="85"/>
  <c r="W6" i="85"/>
  <c r="X6" i="85"/>
  <c r="Y6" i="85"/>
  <c r="Z6" i="85"/>
  <c r="AA6" i="85"/>
  <c r="AB6" i="85"/>
  <c r="AC6" i="85"/>
  <c r="AD6" i="85"/>
  <c r="AE6" i="85"/>
  <c r="AF6" i="85"/>
  <c r="Q6" i="85"/>
  <c r="AE19" i="85"/>
  <c r="AD19" i="85"/>
  <c r="AC19" i="85"/>
  <c r="AB19" i="85"/>
  <c r="AA19" i="85"/>
  <c r="Z19" i="85"/>
  <c r="Y19" i="85"/>
  <c r="X19" i="85"/>
  <c r="W19" i="85"/>
  <c r="V19" i="85"/>
  <c r="U19" i="85"/>
  <c r="T19" i="85"/>
  <c r="S19" i="85"/>
  <c r="R19" i="85"/>
  <c r="Q19" i="85"/>
  <c r="P19" i="85"/>
  <c r="O19" i="85"/>
  <c r="N19" i="85"/>
  <c r="M19" i="85"/>
  <c r="L19" i="85"/>
  <c r="K19" i="85"/>
  <c r="J19" i="85"/>
  <c r="I19" i="85"/>
  <c r="H19" i="85"/>
  <c r="G19" i="85"/>
  <c r="F19" i="85"/>
  <c r="E19" i="85"/>
  <c r="D19" i="85"/>
  <c r="C19" i="85"/>
  <c r="B19" i="85"/>
  <c r="AG19" i="85" s="1"/>
  <c r="AH19" i="85" s="1"/>
  <c r="AE18" i="85"/>
  <c r="AD18" i="85"/>
  <c r="AC18" i="85"/>
  <c r="AB18" i="85"/>
  <c r="AA18" i="85"/>
  <c r="Z18" i="85"/>
  <c r="Y18" i="85"/>
  <c r="X18" i="85"/>
  <c r="W18" i="85"/>
  <c r="V18" i="85"/>
  <c r="U18" i="85"/>
  <c r="T18" i="85"/>
  <c r="S18" i="85"/>
  <c r="R18" i="85"/>
  <c r="Q18" i="85"/>
  <c r="P18" i="85"/>
  <c r="O18" i="85"/>
  <c r="N18" i="85"/>
  <c r="M18" i="85"/>
  <c r="L18" i="85"/>
  <c r="K18" i="85"/>
  <c r="J18" i="85"/>
  <c r="I18" i="85"/>
  <c r="H18" i="85"/>
  <c r="G18" i="85"/>
  <c r="F18" i="85"/>
  <c r="E18" i="85"/>
  <c r="D18" i="85"/>
  <c r="C18" i="85"/>
  <c r="B18" i="85"/>
  <c r="AG18" i="85" s="1"/>
  <c r="AH18" i="85" s="1"/>
  <c r="AH17" i="85"/>
  <c r="AG17" i="85"/>
  <c r="AG9" i="85"/>
  <c r="AG8" i="85"/>
  <c r="P6" i="85"/>
  <c r="O6" i="85"/>
  <c r="N6" i="85"/>
  <c r="M6" i="85"/>
  <c r="L6" i="85"/>
  <c r="K6" i="85"/>
  <c r="J6" i="85"/>
  <c r="I6" i="85"/>
  <c r="H6" i="85"/>
  <c r="G6" i="85"/>
  <c r="F6" i="85"/>
  <c r="E6" i="85"/>
  <c r="D6" i="85"/>
  <c r="C6" i="85"/>
  <c r="B6" i="85"/>
  <c r="AF5" i="85"/>
  <c r="AE5" i="85"/>
  <c r="AD5" i="85"/>
  <c r="AC5" i="85"/>
  <c r="AB5" i="85"/>
  <c r="AA5" i="85"/>
  <c r="Z5" i="85"/>
  <c r="Y5" i="85"/>
  <c r="X5" i="85"/>
  <c r="W5" i="85"/>
  <c r="V5" i="85"/>
  <c r="U5" i="85"/>
  <c r="T5" i="85"/>
  <c r="S5" i="85"/>
  <c r="R5" i="85"/>
  <c r="Q5" i="85"/>
  <c r="P5" i="85"/>
  <c r="O5" i="85"/>
  <c r="N5" i="85"/>
  <c r="M5" i="85"/>
  <c r="L5" i="85"/>
  <c r="K5" i="85"/>
  <c r="J5" i="85"/>
  <c r="I5" i="85"/>
  <c r="H5" i="85"/>
  <c r="G5" i="85"/>
  <c r="F5" i="85"/>
  <c r="E5" i="85"/>
  <c r="D5" i="85"/>
  <c r="C5" i="85"/>
  <c r="B5" i="85"/>
  <c r="AG4" i="85"/>
  <c r="AH4" i="85" s="1"/>
  <c r="AG6" i="85" l="1"/>
  <c r="AH6" i="85" s="1"/>
  <c r="AG5" i="85"/>
  <c r="AH5" i="85" s="1"/>
  <c r="AG8" i="84"/>
  <c r="AG4" i="84"/>
  <c r="AG9" i="84" l="1"/>
  <c r="AH4" i="84"/>
  <c r="AE19" i="84"/>
  <c r="AD19" i="84"/>
  <c r="AC19" i="84"/>
  <c r="AB19" i="84"/>
  <c r="AA19" i="84"/>
  <c r="Z19" i="84"/>
  <c r="Y19" i="84"/>
  <c r="X19" i="84"/>
  <c r="W19" i="84"/>
  <c r="V19" i="84"/>
  <c r="U19" i="84"/>
  <c r="T19" i="84"/>
  <c r="S19" i="84"/>
  <c r="R19" i="84"/>
  <c r="Q19" i="84"/>
  <c r="P19" i="84"/>
  <c r="O19" i="84"/>
  <c r="N19" i="84"/>
  <c r="M19" i="84"/>
  <c r="L19" i="84"/>
  <c r="K19" i="84"/>
  <c r="J19" i="84"/>
  <c r="I19" i="84"/>
  <c r="H19" i="84"/>
  <c r="G19" i="84"/>
  <c r="F19" i="84"/>
  <c r="E19" i="84"/>
  <c r="D19" i="84"/>
  <c r="C19" i="84"/>
  <c r="B19" i="84"/>
  <c r="AG19" i="84" s="1"/>
  <c r="AH19" i="84" s="1"/>
  <c r="AE18" i="84"/>
  <c r="AD18" i="84"/>
  <c r="AC18" i="84"/>
  <c r="AB18" i="84"/>
  <c r="AA18" i="84"/>
  <c r="Z18" i="84"/>
  <c r="Y18" i="84"/>
  <c r="X18" i="84"/>
  <c r="W18" i="84"/>
  <c r="V18" i="84"/>
  <c r="U18" i="84"/>
  <c r="T18" i="84"/>
  <c r="S18" i="84"/>
  <c r="R18" i="84"/>
  <c r="Q18" i="84"/>
  <c r="P18" i="84"/>
  <c r="O18" i="84"/>
  <c r="N18" i="84"/>
  <c r="M18" i="84"/>
  <c r="L18" i="84"/>
  <c r="K18" i="84"/>
  <c r="J18" i="84"/>
  <c r="I18" i="84"/>
  <c r="H18" i="84"/>
  <c r="G18" i="84"/>
  <c r="F18" i="84"/>
  <c r="E18" i="84"/>
  <c r="D18" i="84"/>
  <c r="C18" i="84"/>
  <c r="B18" i="84"/>
  <c r="AG18" i="84" s="1"/>
  <c r="AH18" i="84" s="1"/>
  <c r="AG17" i="84"/>
  <c r="AH17" i="84" s="1"/>
  <c r="AF6" i="84"/>
  <c r="AE6" i="84"/>
  <c r="AD6" i="84"/>
  <c r="AC6" i="84"/>
  <c r="AB6" i="84"/>
  <c r="AA6" i="84"/>
  <c r="Z6" i="84"/>
  <c r="Y6" i="84"/>
  <c r="X6" i="84"/>
  <c r="W6" i="84"/>
  <c r="V6" i="84"/>
  <c r="U6" i="84"/>
  <c r="T6" i="84"/>
  <c r="S6" i="84"/>
  <c r="R6" i="84"/>
  <c r="Q6" i="84"/>
  <c r="P6" i="84"/>
  <c r="O6" i="84"/>
  <c r="N6" i="84"/>
  <c r="M6" i="84"/>
  <c r="L6" i="84"/>
  <c r="K6" i="84"/>
  <c r="J6" i="84"/>
  <c r="I6" i="84"/>
  <c r="H6" i="84"/>
  <c r="G6" i="84"/>
  <c r="F6" i="84"/>
  <c r="E6" i="84"/>
  <c r="D6" i="84"/>
  <c r="C6" i="84"/>
  <c r="B6" i="84"/>
  <c r="AF5" i="84"/>
  <c r="AE5" i="84"/>
  <c r="AD5" i="84"/>
  <c r="AC5" i="84"/>
  <c r="AB5" i="84"/>
  <c r="AA5" i="84"/>
  <c r="Z5" i="84"/>
  <c r="Y5" i="84"/>
  <c r="X5" i="84"/>
  <c r="W5" i="84"/>
  <c r="V5" i="84"/>
  <c r="U5" i="84"/>
  <c r="T5" i="84"/>
  <c r="S5" i="84"/>
  <c r="R5" i="84"/>
  <c r="Q5" i="84"/>
  <c r="P5" i="84"/>
  <c r="O5" i="84"/>
  <c r="N5" i="84"/>
  <c r="M5" i="84"/>
  <c r="L5" i="84"/>
  <c r="K5" i="84"/>
  <c r="J5" i="84"/>
  <c r="I5" i="84"/>
  <c r="H5" i="84"/>
  <c r="G5" i="84"/>
  <c r="F5" i="84"/>
  <c r="E5" i="84"/>
  <c r="D5" i="84"/>
  <c r="C5" i="84"/>
  <c r="B5" i="84"/>
  <c r="AG5" i="84" l="1"/>
  <c r="AH5" i="84" s="1"/>
  <c r="AG6" i="84"/>
  <c r="AH6" i="84" s="1"/>
  <c r="N88" i="9" l="1"/>
  <c r="N87" i="9"/>
  <c r="N86" i="9"/>
  <c r="N84" i="9"/>
  <c r="S76" i="9"/>
  <c r="S75" i="9"/>
  <c r="P72" i="9"/>
  <c r="S65" i="9"/>
  <c r="S64" i="9"/>
  <c r="P61" i="9"/>
  <c r="S55" i="9"/>
  <c r="P55" i="9"/>
  <c r="S54" i="9"/>
  <c r="P54" i="9"/>
  <c r="P53" i="9"/>
  <c r="P51" i="9"/>
  <c r="S43" i="9"/>
  <c r="P43" i="9"/>
  <c r="S42" i="9"/>
  <c r="P42" i="9"/>
  <c r="P41" i="9"/>
  <c r="P39" i="9"/>
  <c r="R32" i="9"/>
  <c r="P32" i="9"/>
  <c r="R31" i="9"/>
  <c r="P31" i="9"/>
  <c r="P30" i="9"/>
  <c r="P28" i="9"/>
  <c r="P24" i="9"/>
  <c r="P23" i="9"/>
  <c r="P22" i="9"/>
  <c r="P20" i="9"/>
  <c r="P16" i="9"/>
  <c r="P15" i="9"/>
  <c r="P14" i="9"/>
  <c r="P12" i="9"/>
  <c r="T6" i="9"/>
</calcChain>
</file>

<file path=xl/comments1.xml><?xml version="1.0" encoding="utf-8"?>
<comments xmlns="http://schemas.openxmlformats.org/spreadsheetml/2006/main">
  <authors>
    <author>佐々木　健之</author>
  </authors>
  <commentList>
    <comment ref="H4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佐々木　健之: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5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佐々木　健之: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<sst xmlns="http://schemas.openxmlformats.org/spreadsheetml/2006/main" count="270" uniqueCount="83">
  <si>
    <t>11月</t>
    <rPh sb="2" eb="3">
      <t>ガツ</t>
    </rPh>
    <phoneticPr fontId="1"/>
  </si>
  <si>
    <t>入院患者数</t>
    <rPh sb="0" eb="2">
      <t>ニュウイン</t>
    </rPh>
    <rPh sb="2" eb="5">
      <t>カンジャスウ</t>
    </rPh>
    <phoneticPr fontId="1"/>
  </si>
  <si>
    <t>退院数</t>
    <rPh sb="0" eb="2">
      <t>タイイン</t>
    </rPh>
    <rPh sb="2" eb="3">
      <t>スウ</t>
    </rPh>
    <phoneticPr fontId="1"/>
  </si>
  <si>
    <t>入院数</t>
    <rPh sb="0" eb="2">
      <t>ニュウイン</t>
    </rPh>
    <rPh sb="2" eb="3">
      <t>スウ</t>
    </rPh>
    <phoneticPr fontId="1"/>
  </si>
  <si>
    <t>病床利用率（199床）</t>
    <rPh sb="0" eb="2">
      <t>ビョウショウ</t>
    </rPh>
    <rPh sb="2" eb="5">
      <t>リヨウリツ</t>
    </rPh>
    <rPh sb="9" eb="10">
      <t>ユカ</t>
    </rPh>
    <phoneticPr fontId="1"/>
  </si>
  <si>
    <t>平均</t>
    <rPh sb="0" eb="2">
      <t>ヘイキン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</si>
  <si>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</si>
  <si>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</si>
  <si>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合計</t>
    <rPh sb="0" eb="2">
      <t>ゴウケイ</t>
    </rPh>
    <phoneticPr fontId="1"/>
  </si>
  <si>
    <t>2月</t>
    <rPh sb="1" eb="2">
      <t>ガツ</t>
    </rPh>
    <phoneticPr fontId="1"/>
  </si>
  <si>
    <t>平均病床利用率</t>
    <rPh sb="0" eb="2">
      <t>ヘイキン</t>
    </rPh>
    <rPh sb="2" eb="4">
      <t>ビョウショウ</t>
    </rPh>
    <rPh sb="4" eb="6">
      <t>リヨウ</t>
    </rPh>
    <rPh sb="6" eb="7">
      <t>リツ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</si>
  <si>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</si>
  <si>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</si>
  <si>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</si>
  <si>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</si>
  <si>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</si>
  <si>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</si>
  <si>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</si>
  <si>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</si>
  <si>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</si>
  <si>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</si>
  <si>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（平成28年4月～3月）</t>
    <rPh sb="1" eb="3">
      <t>ヘイセイ</t>
    </rPh>
    <rPh sb="5" eb="6">
      <t>ネン</t>
    </rPh>
    <rPh sb="7" eb="8">
      <t>ガツ</t>
    </rPh>
    <rPh sb="10" eb="11">
      <t>ガツ</t>
    </rPh>
    <phoneticPr fontId="1"/>
  </si>
  <si>
    <t>入院</t>
    <rPh sb="0" eb="2">
      <t>ニュウイン</t>
    </rPh>
    <phoneticPr fontId="1"/>
  </si>
  <si>
    <t>退院</t>
    <rPh sb="0" eb="2">
      <t>タイイン</t>
    </rPh>
    <phoneticPr fontId="1"/>
  </si>
  <si>
    <t>平均入院数</t>
    <rPh sb="0" eb="2">
      <t>ヘイキン</t>
    </rPh>
    <rPh sb="2" eb="4">
      <t>ニュウイン</t>
    </rPh>
    <rPh sb="4" eb="5">
      <t>スウ</t>
    </rPh>
    <phoneticPr fontId="1"/>
  </si>
  <si>
    <t>受入可能数</t>
    <rPh sb="0" eb="2">
      <t>ウケイレ</t>
    </rPh>
    <rPh sb="2" eb="4">
      <t>カノウ</t>
    </rPh>
    <rPh sb="4" eb="5">
      <t>スウ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</si>
  <si>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</si>
  <si>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</si>
  <si>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</si>
  <si>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</si>
  <si>
    <t>11月</t>
    <rPh sb="2" eb="3">
      <t>ガツ</t>
    </rPh>
    <phoneticPr fontId="1"/>
  </si>
  <si>
    <t>地域移行機能強化病棟申請に係る利用率シュミレーション</t>
    <rPh sb="0" eb="2">
      <t>チイキ</t>
    </rPh>
    <rPh sb="2" eb="4">
      <t>イコウ</t>
    </rPh>
    <rPh sb="4" eb="6">
      <t>キノウ</t>
    </rPh>
    <rPh sb="6" eb="8">
      <t>キョウカ</t>
    </rPh>
    <rPh sb="8" eb="10">
      <t>ビョウトウ</t>
    </rPh>
    <rPh sb="10" eb="12">
      <t>シンセイ</t>
    </rPh>
    <rPh sb="13" eb="14">
      <t>カカ</t>
    </rPh>
    <rPh sb="15" eb="18">
      <t>リヨウリツ</t>
    </rPh>
    <phoneticPr fontId="1"/>
  </si>
  <si>
    <t>（平成29年4月～3月）</t>
    <rPh sb="1" eb="3">
      <t>ヘイセイ</t>
    </rPh>
    <rPh sb="5" eb="6">
      <t>ネン</t>
    </rPh>
    <rPh sb="7" eb="8">
      <t>ガツ</t>
    </rPh>
    <rPh sb="10" eb="11">
      <t>ガツ</t>
    </rPh>
    <phoneticPr fontId="1"/>
  </si>
  <si>
    <t>平均病床利用率（199）</t>
    <rPh sb="0" eb="2">
      <t>ヘイキン</t>
    </rPh>
    <rPh sb="2" eb="4">
      <t>ビョウショウ</t>
    </rPh>
    <rPh sb="4" eb="7">
      <t>リヨウリツ</t>
    </rPh>
    <phoneticPr fontId="1"/>
  </si>
  <si>
    <t>（平成25年4月～3月）</t>
    <rPh sb="1" eb="3">
      <t>ヘイセイ</t>
    </rPh>
    <rPh sb="5" eb="6">
      <t>ネン</t>
    </rPh>
    <rPh sb="7" eb="8">
      <t>ガツ</t>
    </rPh>
    <rPh sb="10" eb="11">
      <t>ガツ</t>
    </rPh>
    <phoneticPr fontId="1"/>
  </si>
  <si>
    <t>17.1.5</t>
    <phoneticPr fontId="1"/>
  </si>
  <si>
    <t>（平成26年4月～3月）</t>
    <rPh sb="1" eb="3">
      <t>ヘイセイ</t>
    </rPh>
    <rPh sb="5" eb="6">
      <t>ネン</t>
    </rPh>
    <rPh sb="7" eb="8">
      <t>ガツ</t>
    </rPh>
    <rPh sb="10" eb="11">
      <t>ガツ</t>
    </rPh>
    <phoneticPr fontId="1"/>
  </si>
  <si>
    <t>申請可能時期？</t>
    <rPh sb="0" eb="2">
      <t>シンセイ</t>
    </rPh>
    <rPh sb="2" eb="4">
      <t>カノウ</t>
    </rPh>
    <rPh sb="4" eb="6">
      <t>ジキ</t>
    </rPh>
    <phoneticPr fontId="1"/>
  </si>
  <si>
    <t>176..8</t>
    <phoneticPr fontId="1"/>
  </si>
  <si>
    <t>年間平均</t>
    <rPh sb="0" eb="2">
      <t>ネンカン</t>
    </rPh>
    <rPh sb="2" eb="4">
      <t>ヘイキン</t>
    </rPh>
    <phoneticPr fontId="1"/>
  </si>
  <si>
    <t>（平成27年4月～3月）</t>
    <rPh sb="1" eb="3">
      <t>ヘイセイ</t>
    </rPh>
    <rPh sb="5" eb="6">
      <t>ネン</t>
    </rPh>
    <rPh sb="7" eb="8">
      <t>ガツ</t>
    </rPh>
    <rPh sb="10" eb="11">
      <t>ガツ</t>
    </rPh>
    <phoneticPr fontId="1"/>
  </si>
  <si>
    <t>1月</t>
  </si>
  <si>
    <t>H28.8月</t>
    <phoneticPr fontId="1"/>
  </si>
  <si>
    <t>H29.1月</t>
    <rPh sb="5" eb="6">
      <t>ガツ</t>
    </rPh>
    <phoneticPr fontId="1"/>
  </si>
  <si>
    <t>12月</t>
  </si>
  <si>
    <t>2月</t>
  </si>
  <si>
    <t>3月</t>
  </si>
  <si>
    <t>1ヶ月</t>
    <rPh sb="2" eb="3">
      <t>ゲツ</t>
    </rPh>
    <phoneticPr fontId="1"/>
  </si>
  <si>
    <t>2ヶ月</t>
    <rPh sb="2" eb="3">
      <t>ゲツ</t>
    </rPh>
    <phoneticPr fontId="1"/>
  </si>
  <si>
    <t>3ヶ月</t>
    <rPh sb="2" eb="3">
      <t>ゲツ</t>
    </rPh>
    <phoneticPr fontId="1"/>
  </si>
  <si>
    <t>4ヶ月</t>
    <rPh sb="2" eb="3">
      <t>ゲツ</t>
    </rPh>
    <phoneticPr fontId="1"/>
  </si>
  <si>
    <t>5ヶ月</t>
    <rPh sb="2" eb="3">
      <t>ゲツ</t>
    </rPh>
    <phoneticPr fontId="1"/>
  </si>
  <si>
    <t>6ヶ月</t>
    <rPh sb="2" eb="3">
      <t>ゲツ</t>
    </rPh>
    <phoneticPr fontId="1"/>
  </si>
  <si>
    <t>7ヶ月</t>
    <rPh sb="2" eb="3">
      <t>ゲツ</t>
    </rPh>
    <phoneticPr fontId="1"/>
  </si>
  <si>
    <t>8ヶ月</t>
    <rPh sb="2" eb="3">
      <t>ゲツ</t>
    </rPh>
    <phoneticPr fontId="1"/>
  </si>
  <si>
    <t>9ヶ月</t>
    <rPh sb="2" eb="3">
      <t>ゲツ</t>
    </rPh>
    <phoneticPr fontId="1"/>
  </si>
  <si>
    <t>10ヶ月</t>
    <rPh sb="3" eb="4">
      <t>ゲツ</t>
    </rPh>
    <phoneticPr fontId="1"/>
  </si>
  <si>
    <t>11ヶ月</t>
    <rPh sb="3" eb="4">
      <t>ゲツ</t>
    </rPh>
    <phoneticPr fontId="1"/>
  </si>
  <si>
    <t>12ヶ月</t>
    <rPh sb="3" eb="4">
      <t>ゲツ</t>
    </rPh>
    <phoneticPr fontId="1"/>
  </si>
  <si>
    <t>12か月間9割越えの目途</t>
    <rPh sb="3" eb="5">
      <t>ゲツカン</t>
    </rPh>
    <rPh sb="6" eb="7">
      <t>ワリ</t>
    </rPh>
    <rPh sb="7" eb="8">
      <t>ゴ</t>
    </rPh>
    <rPh sb="10" eb="12">
      <t>メド</t>
    </rPh>
    <phoneticPr fontId="1"/>
  </si>
  <si>
    <t>入院合計</t>
    <rPh sb="0" eb="2">
      <t>ニュウイン</t>
    </rPh>
    <rPh sb="2" eb="4">
      <t>ゴウケイ</t>
    </rPh>
    <phoneticPr fontId="1"/>
  </si>
  <si>
    <t>退院合計</t>
    <rPh sb="0" eb="2">
      <t>タイイン</t>
    </rPh>
    <rPh sb="2" eb="4">
      <t>ゴウケイ</t>
    </rPh>
    <phoneticPr fontId="1"/>
  </si>
  <si>
    <t>（平成30年4月～3月）</t>
    <rPh sb="1" eb="3">
      <t>ヘイセイ</t>
    </rPh>
    <rPh sb="5" eb="6">
      <t>ネン</t>
    </rPh>
    <rPh sb="7" eb="8">
      <t>ガツ</t>
    </rPh>
    <rPh sb="10" eb="11">
      <t>ガツ</t>
    </rPh>
    <phoneticPr fontId="1"/>
  </si>
  <si>
    <t>（5/16～184）</t>
    <phoneticPr fontId="1"/>
  </si>
  <si>
    <t>平均</t>
    <rPh sb="0" eb="2">
      <t>ヘイキン</t>
    </rPh>
    <phoneticPr fontId="26"/>
  </si>
  <si>
    <t>（10/16～）</t>
    <phoneticPr fontId="1"/>
  </si>
  <si>
    <t>193（11/1～）</t>
    <phoneticPr fontId="1"/>
  </si>
  <si>
    <t>190（11/16～）</t>
    <phoneticPr fontId="1"/>
  </si>
  <si>
    <t xml:space="preserve">
</t>
    <phoneticPr fontId="26"/>
  </si>
  <si>
    <t>病床利用率（185床）</t>
    <rPh sb="0" eb="2">
      <t>ビョウショウ</t>
    </rPh>
    <rPh sb="2" eb="5">
      <t>リヨウリツ</t>
    </rPh>
    <rPh sb="9" eb="10">
      <t>ユカ</t>
    </rPh>
    <phoneticPr fontId="1"/>
  </si>
  <si>
    <t>（2019年4月～3月）</t>
    <rPh sb="5" eb="6">
      <t>ネン</t>
    </rPh>
    <rPh sb="6" eb="7">
      <t>ヘイネン</t>
    </rPh>
    <rPh sb="7" eb="8">
      <t>ガツ</t>
    </rPh>
    <rPh sb="10" eb="11">
      <t>ガツ</t>
    </rPh>
    <phoneticPr fontId="1"/>
  </si>
  <si>
    <t>187・5/13～</t>
    <phoneticPr fontId="1"/>
  </si>
  <si>
    <t>≪9月≫</t>
    <rPh sb="2" eb="3">
      <t>ガツ</t>
    </rPh>
    <phoneticPr fontId="26"/>
  </si>
  <si>
    <t>入 院</t>
    <rPh sb="0" eb="1">
      <t>ニュウ</t>
    </rPh>
    <rPh sb="2" eb="3">
      <t>イン</t>
    </rPh>
    <phoneticPr fontId="1"/>
  </si>
  <si>
    <t>退 院</t>
    <rPh sb="0" eb="1">
      <t>タイ</t>
    </rPh>
    <rPh sb="2" eb="3">
      <t>イン</t>
    </rPh>
    <phoneticPr fontId="1"/>
  </si>
  <si>
    <t>名</t>
    <rPh sb="0" eb="1">
      <t>メイ</t>
    </rPh>
    <phoneticPr fontId="26"/>
  </si>
  <si>
    <t xml:space="preserve"> v cv</t>
    <phoneticPr fontId="26"/>
  </si>
  <si>
    <t>●調整中</t>
    <rPh sb="1" eb="4">
      <t>チョウセイチュウ</t>
    </rPh>
    <phoneticPr fontId="26"/>
  </si>
  <si>
    <t>病床利用率（198床）</t>
    <rPh sb="0" eb="2">
      <t>ビョウショウ</t>
    </rPh>
    <rPh sb="2" eb="5">
      <t>リヨウリツ</t>
    </rPh>
    <rPh sb="9" eb="10">
      <t>ユカ</t>
    </rPh>
    <phoneticPr fontId="1"/>
  </si>
  <si>
    <t>.</t>
    <phoneticPr fontId="26"/>
  </si>
  <si>
    <t>.</t>
    <phoneticPr fontId="26"/>
  </si>
  <si>
    <t>3月</t>
    <rPh sb="1" eb="2">
      <t>ツキ</t>
    </rPh>
    <phoneticPr fontId="1"/>
  </si>
  <si>
    <t>4月</t>
    <rPh sb="1" eb="2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</si>
</sst>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;[Red]0.0"/>
    <numFmt numFmtId="177" formatCode="0.0%"/>
    <numFmt numFmtId="178" formatCode="0.00_);\(0.00\)"/>
    <numFmt numFmtId="179" formatCode="0.00;&quot;▲ &quot;0.00"/>
    <numFmt numFmtId="180" formatCode="0;[Red]0"/>
  </numFmts>
  <fonts count="4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30"/>
      <name val="ＭＳ Ｐゴシック"/>
      <family val="3"/>
      <charset val="128"/>
    </font>
    <font>
      <b/>
      <sz val="11"/>
      <color indexed="30"/>
      <name val="Meiryo UI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Arial Unicode MS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6"/>
      <color indexed="4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Arial Unicode MS"/>
      <family val="3"/>
      <charset val="128"/>
    </font>
    <font>
      <sz val="8"/>
      <color theme="1"/>
      <name val="Arial Unicode MS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8"/>
      <color indexed="8"/>
      <name val="Arial Unicode MS"/>
      <family val="3"/>
      <charset val="128"/>
    </font>
    <font>
      <sz val="6"/>
      <color indexed="8"/>
      <name val="Arial Unicode MS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indexed="8"/>
      <name val="Arial Unicode MS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gray125"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16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176" fontId="18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>
      <alignment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0" fillId="5" borderId="0" xfId="0" applyFill="1">
      <alignment vertical="center"/>
    </xf>
    <xf numFmtId="0" fontId="29" fillId="5" borderId="0" xfId="0" applyFont="1" applyFill="1">
      <alignment vertical="center"/>
    </xf>
    <xf numFmtId="0" fontId="35" fillId="5" borderId="0" xfId="0" applyFont="1" applyFill="1">
      <alignment vertical="center"/>
    </xf>
    <xf numFmtId="0" fontId="6" fillId="5" borderId="0" xfId="0" applyFont="1" applyFill="1">
      <alignment vertical="center"/>
    </xf>
    <xf numFmtId="0" fontId="19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vertical="center" shrinkToFit="1"/>
    </xf>
    <xf numFmtId="0" fontId="21" fillId="5" borderId="1" xfId="0" applyFont="1" applyFill="1" applyBorder="1" applyAlignment="1">
      <alignment horizontal="center" vertical="center" shrinkToFit="1"/>
    </xf>
    <xf numFmtId="0" fontId="25" fillId="5" borderId="1" xfId="0" applyFont="1" applyFill="1" applyBorder="1" applyAlignment="1">
      <alignment horizontal="center" vertical="center" shrinkToFit="1"/>
    </xf>
    <xf numFmtId="179" fontId="25" fillId="5" borderId="1" xfId="0" applyNumberFormat="1" applyFont="1" applyFill="1" applyBorder="1" applyAlignment="1">
      <alignment horizontal="center" vertical="center"/>
    </xf>
    <xf numFmtId="176" fontId="22" fillId="5" borderId="1" xfId="0" applyNumberFormat="1" applyFont="1" applyFill="1" applyBorder="1" applyAlignment="1">
      <alignment horizontal="center" vertical="center"/>
    </xf>
    <xf numFmtId="176" fontId="21" fillId="5" borderId="1" xfId="0" applyNumberFormat="1" applyFont="1" applyFill="1" applyBorder="1" applyAlignment="1">
      <alignment vertical="center" shrinkToFit="1"/>
    </xf>
    <xf numFmtId="176" fontId="25" fillId="5" borderId="1" xfId="0" applyNumberFormat="1" applyFont="1" applyFill="1" applyBorder="1" applyAlignment="1">
      <alignment vertical="center" shrinkToFit="1"/>
    </xf>
    <xf numFmtId="178" fontId="25" fillId="5" borderId="1" xfId="0" applyNumberFormat="1" applyFont="1" applyFill="1" applyBorder="1" applyAlignment="1">
      <alignment horizontal="center" vertical="center"/>
    </xf>
    <xf numFmtId="176" fontId="21" fillId="5" borderId="1" xfId="0" applyNumberFormat="1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  <xf numFmtId="176" fontId="24" fillId="5" borderId="1" xfId="0" applyNumberFormat="1" applyFont="1" applyFill="1" applyBorder="1" applyAlignment="1">
      <alignment horizontal="center" vertical="center"/>
    </xf>
    <xf numFmtId="180" fontId="25" fillId="5" borderId="1" xfId="0" applyNumberFormat="1" applyFont="1" applyFill="1" applyBorder="1" applyAlignment="1">
      <alignment horizontal="center" vertical="center"/>
    </xf>
    <xf numFmtId="176" fontId="23" fillId="5" borderId="1" xfId="0" applyNumberFormat="1" applyFont="1" applyFill="1" applyBorder="1" applyAlignment="1">
      <alignment horizontal="center" vertical="center"/>
    </xf>
    <xf numFmtId="179" fontId="21" fillId="5" borderId="1" xfId="0" applyNumberFormat="1" applyFont="1" applyFill="1" applyBorder="1" applyAlignment="1">
      <alignment horizontal="center" vertical="center"/>
    </xf>
    <xf numFmtId="178" fontId="21" fillId="5" borderId="1" xfId="0" applyNumberFormat="1" applyFont="1" applyFill="1" applyBorder="1" applyAlignment="1">
      <alignment horizontal="center" vertical="center"/>
    </xf>
    <xf numFmtId="180" fontId="21" fillId="5" borderId="1" xfId="0" applyNumberFormat="1" applyFont="1" applyFill="1" applyBorder="1" applyAlignment="1">
      <alignment horizontal="center" vertical="center"/>
    </xf>
    <xf numFmtId="0" fontId="0" fillId="5" borderId="0" xfId="0" applyNumberFormat="1" applyFill="1">
      <alignment vertical="center"/>
    </xf>
    <xf numFmtId="0" fontId="33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vertical="center"/>
    </xf>
    <xf numFmtId="0" fontId="19" fillId="7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vertical="center" shrinkToFit="1"/>
    </xf>
    <xf numFmtId="0" fontId="21" fillId="9" borderId="1" xfId="0" applyFont="1" applyFill="1" applyBorder="1" applyAlignment="1">
      <alignment vertical="center" shrinkToFit="1"/>
    </xf>
    <xf numFmtId="176" fontId="4" fillId="7" borderId="1" xfId="0" applyNumberFormat="1" applyFont="1" applyFill="1" applyBorder="1" applyAlignment="1">
      <alignment horizontal="center" vertical="center"/>
    </xf>
    <xf numFmtId="176" fontId="37" fillId="5" borderId="1" xfId="0" applyNumberFormat="1" applyFont="1" applyFill="1" applyBorder="1" applyAlignment="1">
      <alignment vertical="center" shrinkToFit="1"/>
    </xf>
    <xf numFmtId="0" fontId="21" fillId="5" borderId="0" xfId="0" applyFont="1" applyFill="1" applyBorder="1" applyAlignment="1">
      <alignment horizontal="center" vertical="center" shrinkToFit="1"/>
    </xf>
    <xf numFmtId="0" fontId="25" fillId="5" borderId="0" xfId="0" applyFont="1" applyFill="1" applyBorder="1" applyAlignment="1">
      <alignment horizontal="center" vertical="center" shrinkToFit="1"/>
    </xf>
    <xf numFmtId="180" fontId="25" fillId="5" borderId="0" xfId="0" applyNumberFormat="1" applyFont="1" applyFill="1" applyBorder="1" applyAlignment="1">
      <alignment horizontal="center" vertical="center"/>
    </xf>
    <xf numFmtId="176" fontId="23" fillId="5" borderId="0" xfId="0" applyNumberFormat="1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 shrinkToFit="1"/>
    </xf>
    <xf numFmtId="0" fontId="21" fillId="9" borderId="1" xfId="0" applyFont="1" applyFill="1" applyBorder="1" applyAlignment="1">
      <alignment horizontal="center" vertical="center" shrinkToFit="1"/>
    </xf>
    <xf numFmtId="176" fontId="23" fillId="5" borderId="3" xfId="0" applyNumberFormat="1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 shrinkToFit="1"/>
    </xf>
    <xf numFmtId="176" fontId="22" fillId="5" borderId="1" xfId="0" applyNumberFormat="1" applyFont="1" applyFill="1" applyBorder="1" applyAlignment="1">
      <alignment vertical="center" shrinkToFit="1"/>
    </xf>
    <xf numFmtId="0" fontId="21" fillId="10" borderId="1" xfId="0" applyFont="1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38" fillId="0" borderId="0" xfId="0" applyFont="1" applyAlignment="1">
      <alignment horizontal="center" vertical="center"/>
    </xf>
    <xf numFmtId="0" fontId="39" fillId="5" borderId="1" xfId="0" applyFont="1" applyFill="1" applyBorder="1" applyAlignment="1">
      <alignment horizontal="center" vertical="center" shrinkToFit="1"/>
    </xf>
    <xf numFmtId="176" fontId="37" fillId="0" borderId="1" xfId="0" applyNumberFormat="1" applyFont="1" applyFill="1" applyBorder="1" applyAlignment="1">
      <alignment vertical="center" shrinkToFit="1"/>
    </xf>
    <xf numFmtId="0" fontId="0" fillId="5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5" borderId="10" xfId="0" applyFont="1" applyFill="1" applyBorder="1" applyAlignment="1">
      <alignment horizontal="left" vertical="center" shrinkToFit="1"/>
    </xf>
    <xf numFmtId="0" fontId="4" fillId="5" borderId="4" xfId="0" applyFont="1" applyFill="1" applyBorder="1" applyAlignment="1">
      <alignment horizontal="left" vertical="center" shrinkToFit="1"/>
    </xf>
    <xf numFmtId="0" fontId="4" fillId="5" borderId="11" xfId="0" applyFont="1" applyFill="1" applyBorder="1" applyAlignment="1">
      <alignment horizontal="left" vertical="center" shrinkToFit="1"/>
    </xf>
    <xf numFmtId="0" fontId="35" fillId="5" borderId="0" xfId="0" applyFont="1" applyFill="1" applyAlignment="1">
      <alignment horizontal="left" vertical="center"/>
    </xf>
    <xf numFmtId="0" fontId="4" fillId="5" borderId="2" xfId="0" applyFont="1" applyFill="1" applyBorder="1" applyAlignment="1">
      <alignment horizontal="center" vertical="center" shrinkToFit="1"/>
    </xf>
    <xf numFmtId="0" fontId="4" fillId="5" borderId="5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0" fontId="40" fillId="5" borderId="2" xfId="0" applyFont="1" applyFill="1" applyBorder="1" applyAlignment="1">
      <alignment horizontal="left" vertical="center" shrinkToFit="1"/>
    </xf>
    <xf numFmtId="0" fontId="40" fillId="5" borderId="5" xfId="0" applyFont="1" applyFill="1" applyBorder="1" applyAlignment="1">
      <alignment horizontal="left" vertical="center" shrinkToFit="1"/>
    </xf>
    <xf numFmtId="0" fontId="40" fillId="5" borderId="12" xfId="0" applyFont="1" applyFill="1" applyBorder="1" applyAlignment="1">
      <alignment horizontal="left" vertical="center" shrinkToFit="1"/>
    </xf>
    <xf numFmtId="0" fontId="25" fillId="5" borderId="2" xfId="0" applyFont="1" applyFill="1" applyBorder="1" applyAlignment="1">
      <alignment horizontal="center" vertical="center" shrinkToFit="1"/>
    </xf>
    <xf numFmtId="0" fontId="29" fillId="0" borderId="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177" fontId="9" fillId="0" borderId="7" xfId="0" applyNumberFormat="1" applyFont="1" applyFill="1" applyBorder="1" applyAlignment="1">
      <alignment horizontal="center" vertical="center"/>
    </xf>
    <xf numFmtId="177" fontId="32" fillId="0" borderId="6" xfId="0" applyNumberFormat="1" applyFont="1" applyFill="1" applyBorder="1" applyAlignment="1">
      <alignment horizontal="center" vertical="center"/>
    </xf>
    <xf numFmtId="177" fontId="32" fillId="0" borderId="7" xfId="0" applyNumberFormat="1" applyFont="1" applyFill="1" applyBorder="1" applyAlignment="1">
      <alignment horizontal="center" vertical="center"/>
    </xf>
    <xf numFmtId="177" fontId="4" fillId="5" borderId="6" xfId="0" applyNumberFormat="1" applyFont="1" applyFill="1" applyBorder="1" applyAlignment="1">
      <alignment horizontal="center" vertical="center"/>
    </xf>
    <xf numFmtId="177" fontId="4" fillId="5" borderId="7" xfId="0" applyNumberFormat="1" applyFont="1" applyFill="1" applyBorder="1" applyAlignment="1">
      <alignment horizontal="center" vertical="center"/>
    </xf>
    <xf numFmtId="177" fontId="8" fillId="5" borderId="6" xfId="0" applyNumberFormat="1" applyFont="1" applyFill="1" applyBorder="1" applyAlignment="1">
      <alignment horizontal="center" vertical="center"/>
    </xf>
    <xf numFmtId="177" fontId="8" fillId="5" borderId="7" xfId="0" applyNumberFormat="1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176" fontId="3" fillId="4" borderId="3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177" fontId="8" fillId="4" borderId="6" xfId="0" applyNumberFormat="1" applyFont="1" applyFill="1" applyBorder="1" applyAlignment="1">
      <alignment horizontal="center" vertical="center"/>
    </xf>
    <xf numFmtId="177" fontId="8" fillId="4" borderId="7" xfId="0" applyNumberFormat="1" applyFont="1" applyFill="1" applyBorder="1" applyAlignment="1">
      <alignment horizontal="center" vertical="center"/>
    </xf>
    <xf numFmtId="177" fontId="2" fillId="4" borderId="6" xfId="0" applyNumberFormat="1" applyFont="1" applyFill="1" applyBorder="1" applyAlignment="1">
      <alignment horizontal="center" vertical="center"/>
    </xf>
    <xf numFmtId="177" fontId="2" fillId="4" borderId="7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77" fontId="3" fillId="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8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/>
    </xf>
  </cellXfs>
  <cellStyles count="5">
    <cellStyle name="標準" xfId="0" builtinId="0"/>
    <cellStyle name="標準 2" xfId="1"/>
    <cellStyle name="標準 2 2" xfId="2"/>
    <cellStyle name="標準 2_0.MM 1306" xfId="3"/>
    <cellStyle name="標準 3" xfId="4"/>
  </cellStyles>
  <dxfs count="0"/>
  <tableStyles count="0" defaultTableStyle="TableStyleMedium2" defaultPivotStyle="PivotStyleLight16"/>
  <colors>
    <mruColors>
      <color rgb="FF66FFFF"/>
      <color rgb="FFCC99FF"/>
      <color rgb="FFCCE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12</xdr:row>
      <xdr:rowOff>85725</xdr:rowOff>
    </xdr:from>
    <xdr:to>
      <xdr:col>26</xdr:col>
      <xdr:colOff>47625</xdr:colOff>
      <xdr:row>28</xdr:row>
      <xdr:rowOff>133350</xdr:rowOff>
    </xdr:to>
    <xdr:sp macro="" textlink="">
      <xdr:nvSpPr>
        <xdr:cNvPr id="2" name="テキスト ボックス 1"/>
        <xdr:cNvSpPr txBox="1"/>
      </xdr:nvSpPr>
      <xdr:spPr>
        <a:xfrm>
          <a:off x="4914900" y="2733675"/>
          <a:ext cx="4714875" cy="13811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r>
            <a:rPr kumimoji="1" lang="ja-JP" altLang="en-US" sz="1200" b="1"/>
            <a:t>過去１年（</a:t>
          </a:r>
          <a:r>
            <a:rPr kumimoji="1" lang="en-US" altLang="ja-JP" sz="1200" b="1"/>
            <a:t>2022.3</a:t>
          </a:r>
          <a:r>
            <a:rPr kumimoji="1" lang="ja-JP" altLang="en-US" sz="1200" b="1"/>
            <a:t>～</a:t>
          </a:r>
          <a:r>
            <a:rPr kumimoji="1" lang="en-US" altLang="ja-JP" sz="1200" b="1"/>
            <a:t>2023.2</a:t>
          </a:r>
          <a:r>
            <a:rPr kumimoji="1" lang="ja-JP" altLang="en-US" sz="1200" b="1"/>
            <a:t>）の年間平均病床率→</a:t>
          </a:r>
          <a:r>
            <a:rPr kumimoji="1" lang="en-US" altLang="ja-JP" sz="1200" b="1"/>
            <a:t>93.4.</a:t>
          </a:r>
          <a:r>
            <a:rPr kumimoji="1" lang="ja-JP" altLang="en-US" sz="1200" b="1">
              <a:latin typeface="Calibri" panose="020F0502020204030204" pitchFamily="34" charset="0"/>
              <a:cs typeface="Calibri" panose="020F0502020204030204" pitchFamily="34" charset="0"/>
            </a:rPr>
            <a:t>（前月比</a:t>
          </a:r>
          <a:r>
            <a:rPr kumimoji="1" lang="en-US" altLang="ja-JP" sz="1200" b="1">
              <a:latin typeface="Calibri" panose="020F0502020204030204" pitchFamily="34" charset="0"/>
              <a:cs typeface="Calibri" panose="020F0502020204030204" pitchFamily="34" charset="0"/>
            </a:rPr>
            <a:t>±0</a:t>
          </a:r>
          <a:r>
            <a:rPr kumimoji="1" lang="ja-JP" altLang="en-US" sz="1200" b="1"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）</a:t>
          </a:r>
          <a:r>
            <a:rPr kumimoji="1" lang="en-US" altLang="ja-JP" sz="1200" b="1">
              <a:latin typeface="Calibri" panose="020F0502020204030204" pitchFamily="34" charset="0"/>
              <a:cs typeface="Calibri" panose="020F0502020204030204" pitchFamily="34" charset="0"/>
            </a:rPr>
            <a:t>%</a:t>
          </a:r>
          <a:endParaRPr kumimoji="1" lang="ja-JP" altLang="en-US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>
            <a:lnSpc>
              <a:spcPts val="1500"/>
            </a:lnSpc>
          </a:pPr>
          <a:r>
            <a:rPr kumimoji="1" lang="en-US" altLang="ja-JP" sz="1200" b="1"/>
            <a:t>[</a:t>
          </a:r>
          <a:r>
            <a:rPr kumimoji="1" lang="ja-JP" altLang="en-US" sz="1200" b="1"/>
            <a:t>比較データ</a:t>
          </a:r>
          <a:r>
            <a:rPr kumimoji="1" lang="en-US" altLang="ja-JP" sz="1200" b="1"/>
            <a:t>]</a:t>
          </a:r>
          <a:endParaRPr lang="ja-JP" altLang="ja-JP" b="1">
            <a:effectLst/>
          </a:endParaRPr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月の平均病床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利用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率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199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床）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91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.39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（前月比−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1.93%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前年度同月比－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0.14% 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　　　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月入退院数 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（入）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名（＋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（退）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名（＋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　　　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　）前月比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0</xdr:col>
      <xdr:colOff>1</xdr:colOff>
      <xdr:row>12</xdr:row>
      <xdr:rowOff>57150</xdr:rowOff>
    </xdr:from>
    <xdr:to>
      <xdr:col>12</xdr:col>
      <xdr:colOff>152401</xdr:colOff>
      <xdr:row>36</xdr:row>
      <xdr:rowOff>123825</xdr:rowOff>
    </xdr:to>
    <xdr:sp macro="" textlink="">
      <xdr:nvSpPr>
        <xdr:cNvPr id="5" name="テキスト ボックス 4"/>
        <xdr:cNvSpPr txBox="1"/>
      </xdr:nvSpPr>
      <xdr:spPr>
        <a:xfrm>
          <a:off x="1" y="2705100"/>
          <a:ext cx="4800600" cy="3028950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</a:rPr>
            <a:t>3/24</a:t>
          </a:r>
          <a:r>
            <a:rPr kumimoji="1" lang="ja-JP" altLang="en-US" sz="1600" b="1">
              <a:solidFill>
                <a:srgbClr val="FF0000"/>
              </a:solidFill>
            </a:rPr>
            <a:t>　 </a:t>
          </a:r>
          <a:r>
            <a:rPr kumimoji="1" lang="en-US" altLang="ja-JP" sz="1600" b="1" baseline="0">
              <a:solidFill>
                <a:srgbClr val="FF0000"/>
              </a:solidFill>
            </a:rPr>
            <a:t>   18</a:t>
          </a:r>
          <a:r>
            <a:rPr kumimoji="1" lang="ja-JP" altLang="en-US" sz="1600" b="1">
              <a:solidFill>
                <a:srgbClr val="FF0000"/>
              </a:solidFill>
            </a:rPr>
            <a:t>時点 </a:t>
          </a:r>
        </a:p>
        <a:p>
          <a:endParaRPr kumimoji="1" lang="ja-JP" altLang="en-US" sz="1200" b="1"/>
        </a:p>
        <a:p>
          <a:r>
            <a:rPr kumimoji="1" lang="ja-JP" altLang="en-US" sz="1200" b="1"/>
            <a:t>　◎受け入れ病床数　</a:t>
          </a:r>
          <a:r>
            <a:rPr kumimoji="1" lang="en-US" altLang="ja-JP" sz="1200" b="1"/>
            <a:t>195</a:t>
          </a:r>
          <a:r>
            <a:rPr kumimoji="1" lang="ja-JP" altLang="en-US" sz="1200" b="1"/>
            <a:t>　　現在病床　</a:t>
          </a:r>
          <a:r>
            <a:rPr kumimoji="1" lang="en-US" altLang="ja-JP" sz="1200" b="1">
              <a:solidFill>
                <a:srgbClr val="FF0000"/>
              </a:solidFill>
            </a:rPr>
            <a:t>187</a:t>
          </a:r>
          <a:r>
            <a:rPr kumimoji="1" lang="ja-JP" altLang="en-US" sz="1200" b="1"/>
            <a:t>（空きベッド：</a:t>
          </a:r>
          <a:r>
            <a:rPr kumimoji="1" lang="en-US" altLang="ja-JP" sz="1200" b="1" baseline="0">
              <a:solidFill>
                <a:srgbClr val="FF0000"/>
              </a:solidFill>
            </a:rPr>
            <a:t>  8</a:t>
          </a:r>
          <a:r>
            <a:rPr kumimoji="1" lang="ja-JP" altLang="en-US" sz="1200" b="1">
              <a:solidFill>
                <a:schemeClr val="dk1"/>
              </a:solidFill>
            </a:rPr>
            <a:t>）</a:t>
          </a:r>
          <a:endParaRPr kumimoji="1" lang="ja-JP" altLang="en-US" sz="1200" b="1"/>
        </a:p>
        <a:p>
          <a:r>
            <a:rPr kumimoji="1" lang="ja-JP" altLang="en-US" sz="1200" b="1"/>
            <a:t>　　東病棟</a:t>
          </a:r>
          <a:r>
            <a:rPr kumimoji="1" lang="en-US" altLang="ja-JP" sz="1200" b="1" baseline="0"/>
            <a:t>   45</a:t>
          </a:r>
          <a:r>
            <a:rPr kumimoji="1" lang="en-US" altLang="ja-JP" sz="1200" b="1"/>
            <a:t>/52</a:t>
          </a:r>
          <a:r>
            <a:rPr kumimoji="1" lang="ja-JP" altLang="en-US" sz="1200" b="1"/>
            <a:t>　（空き：</a:t>
          </a:r>
          <a:r>
            <a:rPr kumimoji="1" lang="ja-JP" altLang="en-US" sz="1200" b="1" baseline="0"/>
            <a:t>   </a:t>
          </a:r>
          <a:r>
            <a:rPr kumimoji="1" lang="ja-JP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kumimoji="1" lang="en-US" altLang="ja-JP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7</a:t>
          </a:r>
          <a:r>
            <a:rPr kumimoji="1" lang="ja-JP" alt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床</a:t>
          </a:r>
          <a:r>
            <a:rPr kumimoji="1" lang="ja-JP" altLang="en-US" sz="1200" b="1"/>
            <a:t>）　　　</a:t>
          </a:r>
        </a:p>
        <a:p>
          <a:r>
            <a:rPr kumimoji="1" lang="ja-JP" altLang="en-US" sz="1200" b="1"/>
            <a:t>　　西病棟   </a:t>
          </a:r>
          <a:r>
            <a:rPr kumimoji="1" lang="en-US" altLang="ja-JP" sz="1200" b="1"/>
            <a:t>47/48</a:t>
          </a:r>
          <a:r>
            <a:rPr kumimoji="1" lang="ja-JP" altLang="en-US" sz="1200" b="1"/>
            <a:t>　（空き</a:t>
          </a:r>
          <a:r>
            <a:rPr kumimoji="1" lang="ja-JP" altLang="en-US" sz="1200" b="1">
              <a:latin typeface="+mn-ea"/>
              <a:ea typeface="+mn-ea"/>
            </a:rPr>
            <a:t>：</a:t>
          </a:r>
          <a:r>
            <a:rPr kumimoji="1" lang="en-US" altLang="ja-JP" sz="1100" b="1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       1</a:t>
          </a:r>
          <a:r>
            <a:rPr kumimoji="1" lang="ja-JP" altLang="en-US" sz="1200" b="1"/>
            <a:t>床）　　　　　　　　</a:t>
          </a:r>
        </a:p>
        <a:p>
          <a:r>
            <a:rPr kumimoji="1" lang="ja-JP" altLang="en-US" sz="1200" b="1"/>
            <a:t>　　北病棟　</a:t>
          </a:r>
          <a:r>
            <a:rPr kumimoji="1" lang="en-US" altLang="ja-JP" sz="1200" b="1"/>
            <a:t>35/35</a:t>
          </a:r>
          <a:r>
            <a:rPr kumimoji="1" lang="ja-JP" altLang="en-US" sz="1200" b="1"/>
            <a:t>　（空き：         </a:t>
          </a:r>
          <a:r>
            <a:rPr kumimoji="1" lang="en-US" altLang="ja-JP" sz="1200" b="1"/>
            <a:t>0</a:t>
          </a:r>
          <a:r>
            <a:rPr kumimoji="1" lang="ja-JP" altLang="en-US" sz="1200" b="1"/>
            <a:t>床）　　　　　　　　　</a:t>
          </a:r>
        </a:p>
        <a:p>
          <a:r>
            <a:rPr kumimoji="1" lang="ja-JP" altLang="en-US" sz="1200" b="1"/>
            <a:t>　　南病棟 </a:t>
          </a:r>
          <a:r>
            <a:rPr kumimoji="1" lang="ja-JP" altLang="en-US" sz="1200" b="1" baseline="0"/>
            <a:t>  </a:t>
          </a:r>
          <a:r>
            <a:rPr kumimoji="1" lang="en-US" altLang="ja-JP" sz="1200" b="1" baseline="0"/>
            <a:t>60</a:t>
          </a:r>
          <a:r>
            <a:rPr kumimoji="1" lang="en-US" altLang="ja-JP" sz="1200" b="1"/>
            <a:t>/60</a:t>
          </a:r>
          <a:r>
            <a:rPr kumimoji="1" lang="ja-JP" altLang="en-US" sz="1200" b="1"/>
            <a:t>　（空き：     </a:t>
          </a:r>
          <a:r>
            <a:rPr kumimoji="1" lang="ja-JP" altLang="en-US" sz="1200" b="1" baseline="0"/>
            <a:t>    </a:t>
          </a:r>
          <a:r>
            <a:rPr kumimoji="1" lang="en-US" altLang="ja-JP" sz="1200" b="1" baseline="0"/>
            <a:t>0</a:t>
          </a:r>
          <a:r>
            <a:rPr kumimoji="1" lang="ja-JP" altLang="en-US" sz="1200" b="1"/>
            <a:t>床）　　　　　</a:t>
          </a:r>
        </a:p>
        <a:p>
          <a:r>
            <a:rPr kumimoji="1" lang="ja-JP" altLang="en-US" sz="1200" b="1"/>
            <a:t>　</a:t>
          </a:r>
          <a:endParaRPr kumimoji="1" lang="en-US" altLang="ja-JP" sz="1200" b="1"/>
        </a:p>
        <a:p>
          <a:r>
            <a:rPr kumimoji="1" lang="en-US" altLang="ja-JP" sz="1200" b="1"/>
            <a:t>  </a:t>
          </a:r>
          <a:r>
            <a:rPr kumimoji="1" lang="ja-JP" altLang="en-US" sz="1200" b="1"/>
            <a:t>◎直近一ヶ月の入退院調整数</a:t>
          </a:r>
        </a:p>
        <a:p>
          <a:r>
            <a:rPr kumimoji="1" lang="ja-JP" altLang="en-US" sz="1200" b="1"/>
            <a:t>　     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・入院：</a:t>
          </a:r>
          <a:r>
            <a:rPr kumimoji="1" lang="en-US" altLang="ja-JP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</a:t>
          </a:r>
          <a:r>
            <a:rPr kumimoji="1" lang="ja-JP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・再来患者</a:t>
          </a:r>
          <a:r>
            <a:rPr kumimoji="1" lang="en-US" altLang="ja-JP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 、新規患者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 　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うち病状悪化時　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名、うち身体治療中　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　　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kumimoji="1" lang="en-US" altLang="ja-JP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en-US" altLang="ja-JP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・退院：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名（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施設・・・・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 　自宅・・・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  医療機関・・・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endParaRPr lang="ja-JP" altLang="ja-JP">
            <a:solidFill>
              <a:srgbClr val="FF0000"/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12</xdr:row>
      <xdr:rowOff>85725</xdr:rowOff>
    </xdr:from>
    <xdr:to>
      <xdr:col>26</xdr:col>
      <xdr:colOff>47625</xdr:colOff>
      <xdr:row>28</xdr:row>
      <xdr:rowOff>133350</xdr:rowOff>
    </xdr:to>
    <xdr:sp macro="" textlink="">
      <xdr:nvSpPr>
        <xdr:cNvPr id="2" name="テキスト ボックス 1"/>
        <xdr:cNvSpPr txBox="1"/>
      </xdr:nvSpPr>
      <xdr:spPr>
        <a:xfrm>
          <a:off x="4914900" y="2733675"/>
          <a:ext cx="4714875" cy="13811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r>
            <a:rPr kumimoji="1" lang="ja-JP" altLang="en-US" sz="1200" b="1"/>
            <a:t>過去１年（</a:t>
          </a:r>
          <a:r>
            <a:rPr kumimoji="1" lang="en-US" altLang="ja-JP" sz="1200" b="1"/>
            <a:t>2022.4</a:t>
          </a:r>
          <a:r>
            <a:rPr kumimoji="1" lang="ja-JP" altLang="en-US" sz="1200" b="1"/>
            <a:t>～</a:t>
          </a:r>
          <a:r>
            <a:rPr kumimoji="1" lang="en-US" altLang="ja-JP" sz="1200" b="1"/>
            <a:t>2023.3</a:t>
          </a:r>
          <a:r>
            <a:rPr kumimoji="1" lang="ja-JP" altLang="en-US" sz="1200" b="1"/>
            <a:t>）の年間平均病床率→</a:t>
          </a:r>
          <a:r>
            <a:rPr kumimoji="1" lang="en-US" altLang="ja-JP" sz="1200" b="1"/>
            <a:t>..</a:t>
          </a:r>
          <a:r>
            <a:rPr kumimoji="1" lang="ja-JP" altLang="en-US" sz="1200" b="1">
              <a:latin typeface="Calibri" panose="020F0502020204030204" pitchFamily="34" charset="0"/>
              <a:cs typeface="Calibri" panose="020F0502020204030204" pitchFamily="34" charset="0"/>
            </a:rPr>
            <a:t>（前月比</a:t>
          </a:r>
          <a:r>
            <a:rPr kumimoji="1" lang="en-US" altLang="ja-JP" sz="1200" b="1">
              <a:latin typeface="Calibri" panose="020F0502020204030204" pitchFamily="34" charset="0"/>
              <a:cs typeface="Calibri" panose="020F0502020204030204" pitchFamily="34" charset="0"/>
            </a:rPr>
            <a:t>±</a:t>
          </a:r>
          <a:r>
            <a:rPr kumimoji="1" lang="ja-JP" altLang="en-US" sz="1200" b="1"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）</a:t>
          </a:r>
          <a:r>
            <a:rPr kumimoji="1" lang="en-US" altLang="ja-JP" sz="1200" b="1">
              <a:latin typeface="Calibri" panose="020F0502020204030204" pitchFamily="34" charset="0"/>
              <a:cs typeface="Calibri" panose="020F0502020204030204" pitchFamily="34" charset="0"/>
            </a:rPr>
            <a:t>%</a:t>
          </a:r>
          <a:endParaRPr kumimoji="1" lang="ja-JP" altLang="en-US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>
            <a:lnSpc>
              <a:spcPts val="1500"/>
            </a:lnSpc>
          </a:pPr>
          <a:r>
            <a:rPr kumimoji="1" lang="en-US" altLang="ja-JP" sz="1200" b="1"/>
            <a:t>[</a:t>
          </a:r>
          <a:r>
            <a:rPr kumimoji="1" lang="ja-JP" altLang="en-US" sz="1200" b="1"/>
            <a:t>比較データ</a:t>
          </a:r>
          <a:r>
            <a:rPr kumimoji="1" lang="en-US" altLang="ja-JP" sz="1200" b="1"/>
            <a:t>]</a:t>
          </a:r>
          <a:endParaRPr lang="ja-JP" altLang="ja-JP" b="1">
            <a:effectLst/>
          </a:endParaRPr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月の平均病床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利用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率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199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床）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（前月比−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.%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前年度同月比－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.% 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　　　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月入退院数 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（入）名（＋）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（退）名（＋）　　　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　）前月比</a:t>
          </a:r>
          <a:endParaRPr lang="ja-JP" altLang="ja-JP" sz="12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I51"/>
  <sheetViews>
    <sheetView view="pageBreakPreview" topLeftCell="A4" zoomScaleNormal="100" zoomScaleSheetLayoutView="100" workbookViewId="0">
      <selection activeCell="M11" sqref="M11"/>
    </sheetView>
  </sheetViews>
  <sheetFormatPr defaultRowHeight="13.5"/>
  <cols>
    <col min="1" max="1" width="10.125" customWidth="1"/>
    <col min="2" max="31" width="4.625" customWidth="1"/>
    <col min="32" max="32" width="4.5" customWidth="1"/>
    <col min="33" max="33" width="10.125" customWidth="1"/>
    <col min="34" max="34" width="14.25" hidden="1" customWidth="1"/>
  </cols>
  <sheetData>
    <row r="1" spans="1:35" ht="9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  <c r="R1" s="47"/>
      <c r="S1" s="47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.7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  <c r="S2" s="48"/>
      <c r="T2" s="48"/>
      <c r="U2" s="48"/>
      <c r="V2" s="48"/>
      <c r="W2" s="48"/>
      <c r="X2" s="48"/>
      <c r="Y2" s="48"/>
      <c r="Z2" s="48"/>
      <c r="AA2" s="48"/>
      <c r="AB2" s="49"/>
      <c r="AC2" s="46"/>
      <c r="AD2" s="46"/>
      <c r="AE2" s="46"/>
      <c r="AF2" s="46"/>
      <c r="AG2" s="46"/>
      <c r="AH2" s="46"/>
      <c r="AI2" s="46"/>
    </row>
    <row r="3" spans="1:35" ht="18.75">
      <c r="A3" s="75" t="s">
        <v>81</v>
      </c>
      <c r="B3" s="76">
        <v>1</v>
      </c>
      <c r="C3" s="76">
        <v>2</v>
      </c>
      <c r="D3" s="76">
        <v>3</v>
      </c>
      <c r="E3" s="77">
        <v>4</v>
      </c>
      <c r="F3" s="77">
        <v>5</v>
      </c>
      <c r="G3" s="77">
        <v>6</v>
      </c>
      <c r="H3" s="77">
        <v>7</v>
      </c>
      <c r="I3" s="77">
        <v>8</v>
      </c>
      <c r="J3" s="77">
        <v>9</v>
      </c>
      <c r="K3" s="77">
        <v>10</v>
      </c>
      <c r="L3" s="77">
        <v>11</v>
      </c>
      <c r="M3" s="78">
        <v>12</v>
      </c>
      <c r="N3" s="77">
        <v>13</v>
      </c>
      <c r="O3" s="77">
        <v>14</v>
      </c>
      <c r="P3" s="77">
        <v>15</v>
      </c>
      <c r="Q3" s="77">
        <v>16</v>
      </c>
      <c r="R3" s="77">
        <v>17</v>
      </c>
      <c r="S3" s="77">
        <v>18</v>
      </c>
      <c r="T3" s="77">
        <v>19</v>
      </c>
      <c r="U3" s="77">
        <v>20</v>
      </c>
      <c r="V3" s="77">
        <v>21</v>
      </c>
      <c r="W3" s="77">
        <v>22</v>
      </c>
      <c r="X3" s="79">
        <v>23</v>
      </c>
      <c r="Y3" s="77">
        <v>24</v>
      </c>
      <c r="Z3" s="77">
        <v>25</v>
      </c>
      <c r="AA3" s="76">
        <v>26</v>
      </c>
      <c r="AB3" s="76">
        <v>27</v>
      </c>
      <c r="AC3" s="76">
        <v>28</v>
      </c>
      <c r="AD3" s="76">
        <v>29</v>
      </c>
      <c r="AE3" s="76">
        <v>30</v>
      </c>
      <c r="AF3" s="76">
        <v>31</v>
      </c>
      <c r="AG3" s="76" t="s">
        <v>64</v>
      </c>
      <c r="AH3" s="51" t="s">
        <v>5</v>
      </c>
      <c r="AI3" s="46"/>
    </row>
    <row r="4" spans="1:35" ht="18.75">
      <c r="A4" s="55" t="s">
        <v>1</v>
      </c>
      <c r="B4" s="56">
        <v>182</v>
      </c>
      <c r="C4" s="56">
        <v>186</v>
      </c>
      <c r="D4" s="56">
        <v>187</v>
      </c>
      <c r="E4" s="56">
        <v>187</v>
      </c>
      <c r="F4" s="56">
        <v>186</v>
      </c>
      <c r="G4" s="56">
        <v>187</v>
      </c>
      <c r="H4" s="56">
        <v>187</v>
      </c>
      <c r="I4" s="56">
        <v>189</v>
      </c>
      <c r="J4" s="56">
        <v>191</v>
      </c>
      <c r="K4" s="56">
        <v>190</v>
      </c>
      <c r="L4" s="56">
        <v>189</v>
      </c>
      <c r="M4" s="56">
        <v>187</v>
      </c>
      <c r="N4" s="56">
        <v>188</v>
      </c>
      <c r="O4" s="56">
        <v>189</v>
      </c>
      <c r="P4" s="56">
        <v>190</v>
      </c>
      <c r="Q4" s="56">
        <v>192</v>
      </c>
      <c r="R4" s="56">
        <v>193</v>
      </c>
      <c r="S4" s="56">
        <v>192</v>
      </c>
      <c r="T4" s="56">
        <v>189</v>
      </c>
      <c r="U4" s="56">
        <v>190</v>
      </c>
      <c r="V4" s="56">
        <v>190</v>
      </c>
      <c r="W4" s="56">
        <v>190</v>
      </c>
      <c r="X4" s="56">
        <v>189</v>
      </c>
      <c r="Y4" s="56">
        <v>189</v>
      </c>
      <c r="Z4" s="57">
        <v>187</v>
      </c>
      <c r="AA4" s="57">
        <v>186</v>
      </c>
      <c r="AB4" s="57">
        <v>186</v>
      </c>
      <c r="AC4" s="57">
        <v>185</v>
      </c>
      <c r="AD4" s="57">
        <v>184</v>
      </c>
      <c r="AE4" s="57">
        <v>184</v>
      </c>
      <c r="AF4" s="57">
        <v>183</v>
      </c>
      <c r="AG4" s="58">
        <f>AVERAGE(B4:AF4)</f>
        <v>187.87096774193549</v>
      </c>
      <c r="AH4" s="59">
        <f>ROUNDUP(AG4,1)</f>
        <v>187.9</v>
      </c>
      <c r="AI4" s="46"/>
    </row>
    <row r="5" spans="1:35" ht="18.75">
      <c r="A5" s="55" t="s">
        <v>4</v>
      </c>
      <c r="B5" s="92">
        <f t="shared" ref="B5:AB5" si="0">B4/199*100</f>
        <v>91.457286432160799</v>
      </c>
      <c r="C5" s="92">
        <f t="shared" si="0"/>
        <v>93.467336683417088</v>
      </c>
      <c r="D5" s="92">
        <f t="shared" si="0"/>
        <v>93.969849246231149</v>
      </c>
      <c r="E5" s="92">
        <f t="shared" si="0"/>
        <v>93.969849246231149</v>
      </c>
      <c r="F5" s="92">
        <f t="shared" si="0"/>
        <v>93.467336683417088</v>
      </c>
      <c r="G5" s="92">
        <f t="shared" si="0"/>
        <v>93.969849246231149</v>
      </c>
      <c r="H5" s="92">
        <f t="shared" si="0"/>
        <v>93.969849246231149</v>
      </c>
      <c r="I5" s="92">
        <f t="shared" si="0"/>
        <v>94.9748743718593</v>
      </c>
      <c r="J5" s="92">
        <f t="shared" si="0"/>
        <v>95.979899497487438</v>
      </c>
      <c r="K5" s="92">
        <f t="shared" si="0"/>
        <v>95.477386934673376</v>
      </c>
      <c r="L5" s="92">
        <f t="shared" si="0"/>
        <v>94.9748743718593</v>
      </c>
      <c r="M5" s="92">
        <f t="shared" si="0"/>
        <v>93.969849246231149</v>
      </c>
      <c r="N5" s="92">
        <f t="shared" si="0"/>
        <v>94.472361809045225</v>
      </c>
      <c r="O5" s="92">
        <f t="shared" si="0"/>
        <v>94.9748743718593</v>
      </c>
      <c r="P5" s="92">
        <f t="shared" si="0"/>
        <v>95.477386934673376</v>
      </c>
      <c r="Q5" s="92">
        <f t="shared" si="0"/>
        <v>96.482412060301499</v>
      </c>
      <c r="R5" s="92">
        <f t="shared" si="0"/>
        <v>96.984924623115575</v>
      </c>
      <c r="S5" s="92">
        <f t="shared" si="0"/>
        <v>96.482412060301499</v>
      </c>
      <c r="T5" s="92">
        <f t="shared" si="0"/>
        <v>94.9748743718593</v>
      </c>
      <c r="U5" s="92">
        <f t="shared" si="0"/>
        <v>95.477386934673376</v>
      </c>
      <c r="V5" s="92">
        <f>V4/199*100</f>
        <v>95.477386934673376</v>
      </c>
      <c r="W5" s="92">
        <f t="shared" si="0"/>
        <v>95.477386934673376</v>
      </c>
      <c r="X5" s="92">
        <f t="shared" si="0"/>
        <v>94.9748743718593</v>
      </c>
      <c r="Y5" s="92">
        <f t="shared" si="0"/>
        <v>94.9748743718593</v>
      </c>
      <c r="Z5" s="83">
        <f t="shared" si="0"/>
        <v>93.969849246231149</v>
      </c>
      <c r="AA5" s="83">
        <f t="shared" si="0"/>
        <v>93.467336683417088</v>
      </c>
      <c r="AB5" s="83">
        <f t="shared" si="0"/>
        <v>93.467336683417088</v>
      </c>
      <c r="AC5" s="83">
        <f>AC4/199*100</f>
        <v>92.964824120603012</v>
      </c>
      <c r="AD5" s="83">
        <f>AD4/199*100</f>
        <v>92.462311557788951</v>
      </c>
      <c r="AE5" s="97">
        <f>AE4/199*100</f>
        <v>92.462311557788951</v>
      </c>
      <c r="AF5" s="97">
        <f>AF4/199*100</f>
        <v>91.959798994974875</v>
      </c>
      <c r="AG5" s="62">
        <f>AVERAGE(B5:AF5)</f>
        <v>94.407521478359541</v>
      </c>
      <c r="AH5" s="59">
        <f>ROUNDUP(AG5,1)</f>
        <v>94.5</v>
      </c>
      <c r="AI5" s="46"/>
    </row>
    <row r="6" spans="1:35" ht="18.75">
      <c r="A6" s="93" t="s">
        <v>78</v>
      </c>
      <c r="B6" s="60">
        <f>B4/195*100</f>
        <v>93.333333333333329</v>
      </c>
      <c r="C6" s="60">
        <f t="shared" ref="C6:P6" si="1">C4/195*100</f>
        <v>95.384615384615387</v>
      </c>
      <c r="D6" s="60">
        <f t="shared" si="1"/>
        <v>95.897435897435898</v>
      </c>
      <c r="E6" s="60">
        <f t="shared" si="1"/>
        <v>95.897435897435898</v>
      </c>
      <c r="F6" s="60">
        <f t="shared" si="1"/>
        <v>95.384615384615387</v>
      </c>
      <c r="G6" s="60">
        <f t="shared" si="1"/>
        <v>95.897435897435898</v>
      </c>
      <c r="H6" s="60">
        <f t="shared" si="1"/>
        <v>95.897435897435898</v>
      </c>
      <c r="I6" s="60">
        <f t="shared" si="1"/>
        <v>96.92307692307692</v>
      </c>
      <c r="J6" s="60">
        <f t="shared" si="1"/>
        <v>97.948717948717942</v>
      </c>
      <c r="K6" s="60">
        <f t="shared" si="1"/>
        <v>97.435897435897431</v>
      </c>
      <c r="L6" s="60">
        <f t="shared" si="1"/>
        <v>96.92307692307692</v>
      </c>
      <c r="M6" s="60">
        <f t="shared" si="1"/>
        <v>95.897435897435898</v>
      </c>
      <c r="N6" s="60">
        <f t="shared" si="1"/>
        <v>96.410256410256409</v>
      </c>
      <c r="O6" s="60">
        <f t="shared" si="1"/>
        <v>96.92307692307692</v>
      </c>
      <c r="P6" s="60">
        <f t="shared" si="1"/>
        <v>97.435897435897431</v>
      </c>
      <c r="Q6" s="60">
        <f>Q4/195*100</f>
        <v>98.461538461538467</v>
      </c>
      <c r="R6" s="60">
        <f t="shared" ref="R6:AF6" si="2">R4/195*100</f>
        <v>98.974358974358978</v>
      </c>
      <c r="S6" s="60">
        <f t="shared" si="2"/>
        <v>98.461538461538467</v>
      </c>
      <c r="T6" s="60">
        <f t="shared" si="2"/>
        <v>96.92307692307692</v>
      </c>
      <c r="U6" s="60">
        <f t="shared" si="2"/>
        <v>97.435897435897431</v>
      </c>
      <c r="V6" s="60">
        <f t="shared" si="2"/>
        <v>97.435897435897431</v>
      </c>
      <c r="W6" s="60">
        <f t="shared" si="2"/>
        <v>97.435897435897431</v>
      </c>
      <c r="X6" s="60">
        <f t="shared" si="2"/>
        <v>96.92307692307692</v>
      </c>
      <c r="Y6" s="60">
        <f t="shared" si="2"/>
        <v>96.92307692307692</v>
      </c>
      <c r="Z6" s="61">
        <f t="shared" si="2"/>
        <v>95.897435897435898</v>
      </c>
      <c r="AA6" s="61">
        <f t="shared" si="2"/>
        <v>95.384615384615387</v>
      </c>
      <c r="AB6" s="61">
        <f t="shared" si="2"/>
        <v>95.384615384615387</v>
      </c>
      <c r="AC6" s="61">
        <f t="shared" si="2"/>
        <v>94.871794871794862</v>
      </c>
      <c r="AD6" s="61">
        <f t="shared" si="2"/>
        <v>94.358974358974351</v>
      </c>
      <c r="AE6" s="61">
        <f t="shared" si="2"/>
        <v>94.358974358974351</v>
      </c>
      <c r="AF6" s="61">
        <f t="shared" si="2"/>
        <v>93.84615384615384</v>
      </c>
      <c r="AG6" s="62">
        <f>AVERAGE(B6:AF6)</f>
        <v>96.344086021505376</v>
      </c>
      <c r="AH6" s="63">
        <f>ROUNDUP(AG6,1)</f>
        <v>96.399999999999991</v>
      </c>
      <c r="AI6" s="46"/>
    </row>
    <row r="7" spans="1:35" ht="15" customHeight="1">
      <c r="A7" s="100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2"/>
      <c r="AG7" s="82" t="s">
        <v>8</v>
      </c>
      <c r="AH7" s="65"/>
      <c r="AI7" s="46"/>
    </row>
    <row r="8" spans="1:35" ht="18.75">
      <c r="A8" s="80" t="s">
        <v>3</v>
      </c>
      <c r="B8" s="56"/>
      <c r="C8" s="56">
        <v>4</v>
      </c>
      <c r="D8" s="56">
        <v>1</v>
      </c>
      <c r="E8" s="57"/>
      <c r="F8" s="56"/>
      <c r="G8" s="56">
        <v>1</v>
      </c>
      <c r="H8" s="56">
        <v>1</v>
      </c>
      <c r="I8" s="56">
        <v>2</v>
      </c>
      <c r="J8" s="56">
        <v>3</v>
      </c>
      <c r="K8" s="56">
        <v>1</v>
      </c>
      <c r="L8" s="56"/>
      <c r="M8" s="96"/>
      <c r="N8" s="56">
        <v>1</v>
      </c>
      <c r="O8" s="56">
        <v>1</v>
      </c>
      <c r="P8" s="56">
        <v>2</v>
      </c>
      <c r="Q8" s="56">
        <v>3</v>
      </c>
      <c r="R8" s="56">
        <v>2</v>
      </c>
      <c r="S8" s="56"/>
      <c r="T8" s="56"/>
      <c r="U8" s="56">
        <v>1</v>
      </c>
      <c r="V8" s="56">
        <v>3</v>
      </c>
      <c r="W8" s="56">
        <v>1</v>
      </c>
      <c r="X8" s="56">
        <v>1</v>
      </c>
      <c r="Y8" s="94">
        <v>2</v>
      </c>
      <c r="Z8" s="57"/>
      <c r="AA8" s="57"/>
      <c r="AB8" s="57"/>
      <c r="AC8" s="57"/>
      <c r="AD8" s="35"/>
      <c r="AE8" s="57"/>
      <c r="AF8" s="57"/>
      <c r="AG8" s="66">
        <f>SUM(B8:AF8)</f>
        <v>30</v>
      </c>
      <c r="AH8" s="67"/>
      <c r="AI8" s="46"/>
    </row>
    <row r="9" spans="1:35" ht="18.75">
      <c r="A9" s="81" t="s">
        <v>2</v>
      </c>
      <c r="B9" s="56"/>
      <c r="C9" s="56"/>
      <c r="D9" s="57"/>
      <c r="E9" s="56">
        <v>1</v>
      </c>
      <c r="F9" s="56"/>
      <c r="G9" s="56">
        <v>1</v>
      </c>
      <c r="H9" s="56"/>
      <c r="I9" s="95">
        <v>1</v>
      </c>
      <c r="J9" s="56">
        <v>2</v>
      </c>
      <c r="K9" s="56">
        <v>1</v>
      </c>
      <c r="L9" s="56">
        <v>2</v>
      </c>
      <c r="M9" s="57"/>
      <c r="N9" s="56"/>
      <c r="O9" s="56">
        <v>1</v>
      </c>
      <c r="P9" s="56">
        <v>1</v>
      </c>
      <c r="Q9" s="56">
        <v>1</v>
      </c>
      <c r="R9" s="56">
        <v>1</v>
      </c>
      <c r="S9" s="56">
        <v>3</v>
      </c>
      <c r="T9" s="57"/>
      <c r="U9" s="56">
        <v>3</v>
      </c>
      <c r="V9" s="56">
        <v>1</v>
      </c>
      <c r="W9" s="56">
        <v>2</v>
      </c>
      <c r="X9" s="94">
        <v>2</v>
      </c>
      <c r="Y9" s="94">
        <v>2</v>
      </c>
      <c r="Z9" s="35">
        <v>1</v>
      </c>
      <c r="AA9" s="35"/>
      <c r="AB9" s="35">
        <v>1</v>
      </c>
      <c r="AC9" s="35">
        <v>1</v>
      </c>
      <c r="AD9" s="57"/>
      <c r="AE9" s="57">
        <v>1</v>
      </c>
      <c r="AF9" s="57">
        <v>1</v>
      </c>
      <c r="AG9" s="66">
        <f>SUM(B9:AF9)</f>
        <v>30</v>
      </c>
      <c r="AH9" s="67"/>
      <c r="AI9" s="46"/>
    </row>
    <row r="10" spans="1:35" ht="18.75" customHeight="1">
      <c r="A10" s="107" t="s">
        <v>77</v>
      </c>
      <c r="B10" s="108"/>
      <c r="C10" s="108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86"/>
      <c r="AH10" s="87"/>
      <c r="AI10" s="46"/>
    </row>
    <row r="11" spans="1:35" ht="18.75">
      <c r="A11" s="88" t="s">
        <v>73</v>
      </c>
      <c r="B11" s="110">
        <v>2</v>
      </c>
      <c r="C11" s="111"/>
      <c r="D11" s="91" t="s">
        <v>75</v>
      </c>
      <c r="E11" s="84"/>
      <c r="F11" s="84"/>
      <c r="G11" s="84"/>
      <c r="H11" s="84"/>
      <c r="I11" s="84"/>
      <c r="J11" s="84"/>
      <c r="K11" s="84"/>
      <c r="L11" s="84"/>
      <c r="M11" s="85"/>
      <c r="N11" s="85"/>
      <c r="O11" s="85"/>
      <c r="P11" s="84"/>
      <c r="Q11" s="85"/>
      <c r="R11" s="85"/>
      <c r="S11" s="85"/>
      <c r="T11" s="85" t="s">
        <v>79</v>
      </c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4"/>
      <c r="AG11" s="86"/>
      <c r="AH11" s="90"/>
      <c r="AI11" s="46"/>
    </row>
    <row r="12" spans="1:35" ht="18.75">
      <c r="A12" s="89" t="s">
        <v>74</v>
      </c>
      <c r="B12" s="110">
        <v>5</v>
      </c>
      <c r="C12" s="111"/>
      <c r="D12" s="91" t="s">
        <v>75</v>
      </c>
      <c r="E12" s="84"/>
      <c r="F12" s="84"/>
      <c r="G12" s="84"/>
      <c r="H12" s="84"/>
      <c r="I12" s="84"/>
      <c r="J12" s="85"/>
      <c r="K12" s="85"/>
      <c r="L12" s="85"/>
      <c r="M12" s="84"/>
      <c r="N12" s="84"/>
      <c r="O12" s="84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4"/>
      <c r="AG12" s="86"/>
      <c r="AH12" s="90"/>
      <c r="AI12" s="46"/>
    </row>
    <row r="13" spans="1:35" ht="15.75">
      <c r="A13" s="46"/>
      <c r="B13" s="46"/>
      <c r="C13" s="46"/>
      <c r="D13" s="46"/>
      <c r="E13" s="46"/>
      <c r="F13" s="46"/>
      <c r="G13" s="46" t="s">
        <v>80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7"/>
      <c r="S13" s="48"/>
      <c r="T13" s="48"/>
      <c r="U13" s="48"/>
      <c r="V13" s="48"/>
      <c r="W13" s="48"/>
      <c r="X13" s="48"/>
      <c r="Y13" s="48"/>
      <c r="Z13" s="48"/>
      <c r="AA13" s="48"/>
      <c r="AB13" s="49"/>
      <c r="AC13" s="46"/>
      <c r="AD13" s="46"/>
      <c r="AE13" s="46"/>
      <c r="AF13" s="46"/>
      <c r="AG13" s="46"/>
      <c r="AH13" s="46"/>
      <c r="AI13" s="46"/>
    </row>
    <row r="14" spans="1:35" hidden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7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46"/>
      <c r="AH14" s="46"/>
      <c r="AI14" s="46"/>
    </row>
    <row r="15" spans="1:35" ht="15.75" hidden="1">
      <c r="A15" s="46"/>
      <c r="B15" s="46"/>
      <c r="C15" s="46" t="s">
        <v>72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7"/>
      <c r="S15" s="48"/>
      <c r="T15" s="48"/>
      <c r="U15" s="48"/>
      <c r="V15" s="48"/>
      <c r="W15" s="48"/>
      <c r="X15" s="48"/>
      <c r="Y15" s="48"/>
      <c r="Z15" s="48"/>
      <c r="AA15" s="48"/>
      <c r="AB15" s="49"/>
      <c r="AC15" s="46"/>
      <c r="AD15" s="46"/>
      <c r="AE15" s="46"/>
      <c r="AF15" s="46"/>
      <c r="AG15" s="46"/>
      <c r="AH15" s="46"/>
      <c r="AI15" s="46"/>
    </row>
    <row r="16" spans="1:35" ht="18.75" hidden="1">
      <c r="A16" s="50" t="s">
        <v>27</v>
      </c>
      <c r="B16" s="51">
        <v>1</v>
      </c>
      <c r="C16" s="51">
        <v>2</v>
      </c>
      <c r="D16" s="51">
        <v>3</v>
      </c>
      <c r="E16" s="52">
        <v>4</v>
      </c>
      <c r="F16" s="52">
        <v>5</v>
      </c>
      <c r="G16" s="52">
        <v>6</v>
      </c>
      <c r="H16" s="52">
        <v>7</v>
      </c>
      <c r="I16" s="52">
        <v>8</v>
      </c>
      <c r="J16" s="52">
        <v>9</v>
      </c>
      <c r="K16" s="52">
        <v>10</v>
      </c>
      <c r="L16" s="52">
        <v>11</v>
      </c>
      <c r="M16" s="53">
        <v>12</v>
      </c>
      <c r="N16" s="52">
        <v>13</v>
      </c>
      <c r="O16" s="52">
        <v>14</v>
      </c>
      <c r="P16" s="52">
        <v>15</v>
      </c>
      <c r="Q16" s="52">
        <v>16</v>
      </c>
      <c r="R16" s="52">
        <v>17</v>
      </c>
      <c r="S16" s="52">
        <v>18</v>
      </c>
      <c r="T16" s="52">
        <v>19</v>
      </c>
      <c r="U16" s="52">
        <v>20</v>
      </c>
      <c r="V16" s="52">
        <v>21</v>
      </c>
      <c r="W16" s="52">
        <v>22</v>
      </c>
      <c r="X16" s="54">
        <v>23</v>
      </c>
      <c r="Y16" s="52">
        <v>24</v>
      </c>
      <c r="Z16" s="52">
        <v>25</v>
      </c>
      <c r="AA16" s="51">
        <v>26</v>
      </c>
      <c r="AB16" s="51">
        <v>27</v>
      </c>
      <c r="AC16" s="51">
        <v>28</v>
      </c>
      <c r="AD16" s="51">
        <v>29</v>
      </c>
      <c r="AE16" s="51">
        <v>30</v>
      </c>
      <c r="AF16" s="51"/>
      <c r="AG16" s="51" t="s">
        <v>64</v>
      </c>
      <c r="AH16" s="51" t="s">
        <v>5</v>
      </c>
      <c r="AI16" s="46"/>
    </row>
    <row r="17" spans="1:35" ht="18.75" hidden="1">
      <c r="A17" s="55" t="s">
        <v>1</v>
      </c>
      <c r="B17" s="56">
        <v>178</v>
      </c>
      <c r="C17" s="56">
        <v>177</v>
      </c>
      <c r="D17" s="56">
        <v>180</v>
      </c>
      <c r="E17" s="56">
        <v>180</v>
      </c>
      <c r="F17" s="56">
        <v>181</v>
      </c>
      <c r="G17" s="56">
        <v>181</v>
      </c>
      <c r="H17" s="56">
        <v>182</v>
      </c>
      <c r="I17" s="56">
        <v>182</v>
      </c>
      <c r="J17" s="56">
        <v>182</v>
      </c>
      <c r="K17" s="56">
        <v>182</v>
      </c>
      <c r="L17" s="56">
        <v>183</v>
      </c>
      <c r="M17" s="56">
        <v>181</v>
      </c>
      <c r="N17" s="56">
        <v>183</v>
      </c>
      <c r="O17" s="56">
        <v>182</v>
      </c>
      <c r="P17" s="56">
        <v>181</v>
      </c>
      <c r="Q17" s="56">
        <v>181</v>
      </c>
      <c r="R17" s="56">
        <v>179</v>
      </c>
      <c r="S17" s="56">
        <v>179</v>
      </c>
      <c r="T17" s="56">
        <v>182</v>
      </c>
      <c r="U17" s="56">
        <v>182</v>
      </c>
      <c r="V17" s="56">
        <v>182</v>
      </c>
      <c r="W17" s="56">
        <v>182</v>
      </c>
      <c r="X17" s="56">
        <v>182</v>
      </c>
      <c r="Y17" s="56">
        <v>182</v>
      </c>
      <c r="Z17" s="56">
        <v>183</v>
      </c>
      <c r="AA17" s="56">
        <v>184</v>
      </c>
      <c r="AB17" s="56">
        <v>182</v>
      </c>
      <c r="AC17" s="56">
        <v>181</v>
      </c>
      <c r="AD17" s="56">
        <v>180</v>
      </c>
      <c r="AE17" s="56">
        <v>181</v>
      </c>
      <c r="AF17" s="56"/>
      <c r="AG17" s="68">
        <f>AVERAGE(B17:AF17)</f>
        <v>181.23333333333332</v>
      </c>
      <c r="AH17" s="59">
        <f>ROUNDUP(AG17,1)</f>
        <v>181.29999999999998</v>
      </c>
      <c r="AI17" s="46"/>
    </row>
    <row r="18" spans="1:35" ht="18.75" hidden="1">
      <c r="A18" s="55" t="s">
        <v>4</v>
      </c>
      <c r="B18" s="60">
        <f t="shared" ref="B18:AB18" si="3">B17/199*100</f>
        <v>89.447236180904525</v>
      </c>
      <c r="C18" s="60">
        <f t="shared" si="3"/>
        <v>88.94472361809045</v>
      </c>
      <c r="D18" s="60">
        <f t="shared" si="3"/>
        <v>90.452261306532662</v>
      </c>
      <c r="E18" s="60">
        <f t="shared" si="3"/>
        <v>90.452261306532662</v>
      </c>
      <c r="F18" s="60">
        <f t="shared" si="3"/>
        <v>90.954773869346738</v>
      </c>
      <c r="G18" s="60">
        <f t="shared" si="3"/>
        <v>90.954773869346738</v>
      </c>
      <c r="H18" s="60">
        <f t="shared" si="3"/>
        <v>91.457286432160799</v>
      </c>
      <c r="I18" s="60">
        <f t="shared" si="3"/>
        <v>91.457286432160799</v>
      </c>
      <c r="J18" s="60">
        <f t="shared" si="3"/>
        <v>91.457286432160799</v>
      </c>
      <c r="K18" s="60">
        <f t="shared" si="3"/>
        <v>91.457286432160799</v>
      </c>
      <c r="L18" s="60">
        <f t="shared" si="3"/>
        <v>91.959798994974875</v>
      </c>
      <c r="M18" s="60">
        <f t="shared" si="3"/>
        <v>90.954773869346738</v>
      </c>
      <c r="N18" s="60">
        <f t="shared" si="3"/>
        <v>91.959798994974875</v>
      </c>
      <c r="O18" s="60">
        <f t="shared" si="3"/>
        <v>91.457286432160799</v>
      </c>
      <c r="P18" s="60">
        <f t="shared" si="3"/>
        <v>90.954773869346738</v>
      </c>
      <c r="Q18" s="60">
        <f t="shared" si="3"/>
        <v>90.954773869346738</v>
      </c>
      <c r="R18" s="60">
        <f t="shared" si="3"/>
        <v>89.949748743718601</v>
      </c>
      <c r="S18" s="60">
        <f t="shared" si="3"/>
        <v>89.949748743718601</v>
      </c>
      <c r="T18" s="60">
        <f t="shared" si="3"/>
        <v>91.457286432160799</v>
      </c>
      <c r="U18" s="60">
        <f t="shared" si="3"/>
        <v>91.457286432160799</v>
      </c>
      <c r="V18" s="60">
        <f t="shared" si="3"/>
        <v>91.457286432160799</v>
      </c>
      <c r="W18" s="60">
        <f t="shared" si="3"/>
        <v>91.457286432160799</v>
      </c>
      <c r="X18" s="60">
        <f t="shared" si="3"/>
        <v>91.457286432160799</v>
      </c>
      <c r="Y18" s="60">
        <f t="shared" si="3"/>
        <v>91.457286432160799</v>
      </c>
      <c r="Z18" s="60">
        <f t="shared" si="3"/>
        <v>91.959798994974875</v>
      </c>
      <c r="AA18" s="60">
        <f t="shared" si="3"/>
        <v>92.462311557788951</v>
      </c>
      <c r="AB18" s="60">
        <f t="shared" si="3"/>
        <v>91.457286432160799</v>
      </c>
      <c r="AC18" s="60">
        <f>AC17/199*100</f>
        <v>90.954773869346738</v>
      </c>
      <c r="AD18" s="60">
        <f>AD17/199*100</f>
        <v>90.452261306532662</v>
      </c>
      <c r="AE18" s="60">
        <f>AE17/199*100</f>
        <v>90.954773869346738</v>
      </c>
      <c r="AF18" s="60"/>
      <c r="AG18" s="69">
        <f>AVERAGE(B18:AF18)</f>
        <v>91.072026800670017</v>
      </c>
      <c r="AH18" s="59">
        <f>ROUNDUP(AG18,1)</f>
        <v>91.1</v>
      </c>
      <c r="AI18" s="46"/>
    </row>
    <row r="19" spans="1:35" ht="18.75" hidden="1">
      <c r="A19" s="55" t="s">
        <v>69</v>
      </c>
      <c r="B19" s="60">
        <f t="shared" ref="B19:AE19" si="4">B17/187*100</f>
        <v>95.18716577540107</v>
      </c>
      <c r="C19" s="60">
        <f t="shared" si="4"/>
        <v>94.652406417112303</v>
      </c>
      <c r="D19" s="60">
        <f t="shared" si="4"/>
        <v>96.256684491978604</v>
      </c>
      <c r="E19" s="60">
        <f t="shared" si="4"/>
        <v>96.256684491978604</v>
      </c>
      <c r="F19" s="60">
        <f t="shared" si="4"/>
        <v>96.791443850267385</v>
      </c>
      <c r="G19" s="60">
        <f t="shared" si="4"/>
        <v>96.791443850267385</v>
      </c>
      <c r="H19" s="60">
        <f t="shared" si="4"/>
        <v>97.326203208556151</v>
      </c>
      <c r="I19" s="60">
        <f t="shared" si="4"/>
        <v>97.326203208556151</v>
      </c>
      <c r="J19" s="60">
        <f t="shared" si="4"/>
        <v>97.326203208556151</v>
      </c>
      <c r="K19" s="60">
        <f t="shared" si="4"/>
        <v>97.326203208556151</v>
      </c>
      <c r="L19" s="60">
        <f t="shared" si="4"/>
        <v>97.860962566844918</v>
      </c>
      <c r="M19" s="60">
        <f t="shared" si="4"/>
        <v>96.791443850267385</v>
      </c>
      <c r="N19" s="60">
        <f t="shared" si="4"/>
        <v>97.860962566844918</v>
      </c>
      <c r="O19" s="60">
        <f t="shared" si="4"/>
        <v>97.326203208556151</v>
      </c>
      <c r="P19" s="60">
        <f t="shared" si="4"/>
        <v>96.791443850267385</v>
      </c>
      <c r="Q19" s="60">
        <f t="shared" si="4"/>
        <v>96.791443850267385</v>
      </c>
      <c r="R19" s="60">
        <f t="shared" si="4"/>
        <v>95.721925133689851</v>
      </c>
      <c r="S19" s="60">
        <f t="shared" si="4"/>
        <v>95.721925133689851</v>
      </c>
      <c r="T19" s="60">
        <f t="shared" si="4"/>
        <v>97.326203208556151</v>
      </c>
      <c r="U19" s="60">
        <f t="shared" si="4"/>
        <v>97.326203208556151</v>
      </c>
      <c r="V19" s="60">
        <f t="shared" si="4"/>
        <v>97.326203208556151</v>
      </c>
      <c r="W19" s="60">
        <f t="shared" si="4"/>
        <v>97.326203208556151</v>
      </c>
      <c r="X19" s="60">
        <f t="shared" si="4"/>
        <v>97.326203208556151</v>
      </c>
      <c r="Y19" s="60">
        <f t="shared" si="4"/>
        <v>97.326203208556151</v>
      </c>
      <c r="Z19" s="60">
        <f t="shared" si="4"/>
        <v>97.860962566844918</v>
      </c>
      <c r="AA19" s="60">
        <f t="shared" si="4"/>
        <v>98.395721925133699</v>
      </c>
      <c r="AB19" s="60">
        <f t="shared" si="4"/>
        <v>97.326203208556151</v>
      </c>
      <c r="AC19" s="60">
        <f t="shared" si="4"/>
        <v>96.791443850267385</v>
      </c>
      <c r="AD19" s="60">
        <f t="shared" si="4"/>
        <v>96.256684491978604</v>
      </c>
      <c r="AE19" s="60">
        <f t="shared" si="4"/>
        <v>96.791443850267385</v>
      </c>
      <c r="AF19" s="60"/>
      <c r="AG19" s="69">
        <f>AVERAGE(B19:AF19)</f>
        <v>96.916221033868112</v>
      </c>
      <c r="AH19" s="63">
        <f>ROUNDUP(AG19,1)</f>
        <v>97</v>
      </c>
      <c r="AI19" s="46"/>
    </row>
    <row r="20" spans="1:35" ht="15.75" hidden="1" customHeight="1">
      <c r="A20" s="104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6"/>
      <c r="AG20" s="64" t="s">
        <v>8</v>
      </c>
      <c r="AH20" s="65"/>
      <c r="AI20" s="46"/>
    </row>
    <row r="21" spans="1:35" ht="18.75" hidden="1">
      <c r="A21" s="55" t="s">
        <v>3</v>
      </c>
      <c r="B21" s="56"/>
      <c r="C21" s="56"/>
      <c r="D21" s="56">
        <v>3</v>
      </c>
      <c r="E21" s="56"/>
      <c r="F21" s="56">
        <v>1</v>
      </c>
      <c r="G21" s="56">
        <v>1</v>
      </c>
      <c r="H21" s="56">
        <v>1</v>
      </c>
      <c r="I21" s="56"/>
      <c r="J21" s="56"/>
      <c r="K21" s="56">
        <v>1</v>
      </c>
      <c r="L21" s="56">
        <v>1</v>
      </c>
      <c r="M21" s="56"/>
      <c r="N21" s="56">
        <v>2</v>
      </c>
      <c r="O21" s="56"/>
      <c r="P21" s="56"/>
      <c r="Q21" s="56"/>
      <c r="R21" s="56"/>
      <c r="S21" s="56"/>
      <c r="T21" s="56">
        <v>3</v>
      </c>
      <c r="U21" s="56">
        <v>1</v>
      </c>
      <c r="V21" s="56">
        <v>1</v>
      </c>
      <c r="W21" s="56"/>
      <c r="X21" s="57"/>
      <c r="Y21" s="56">
        <v>1</v>
      </c>
      <c r="Z21" s="56">
        <v>1</v>
      </c>
      <c r="AA21" s="56">
        <v>1</v>
      </c>
      <c r="AB21" s="56"/>
      <c r="AC21" s="56">
        <v>1</v>
      </c>
      <c r="AD21" s="56"/>
      <c r="AE21" s="56">
        <v>1</v>
      </c>
      <c r="AF21" s="56"/>
      <c r="AG21" s="70">
        <v>20</v>
      </c>
      <c r="AH21" s="67"/>
      <c r="AI21" s="46"/>
    </row>
    <row r="22" spans="1:35" ht="18.75" hidden="1">
      <c r="A22" s="55" t="s">
        <v>2</v>
      </c>
      <c r="B22" s="56">
        <v>1</v>
      </c>
      <c r="C22" s="56"/>
      <c r="D22" s="56"/>
      <c r="E22" s="56"/>
      <c r="F22" s="56">
        <v>1</v>
      </c>
      <c r="G22" s="56"/>
      <c r="H22" s="56"/>
      <c r="I22" s="56"/>
      <c r="J22" s="56">
        <v>1</v>
      </c>
      <c r="K22" s="56"/>
      <c r="L22" s="56">
        <v>2</v>
      </c>
      <c r="M22" s="56"/>
      <c r="N22" s="56">
        <v>1</v>
      </c>
      <c r="O22" s="56">
        <v>1</v>
      </c>
      <c r="P22" s="56"/>
      <c r="Q22" s="56">
        <v>2</v>
      </c>
      <c r="R22" s="57"/>
      <c r="S22" s="56"/>
      <c r="T22" s="56">
        <v>1</v>
      </c>
      <c r="U22" s="56">
        <v>1</v>
      </c>
      <c r="V22" s="56"/>
      <c r="W22" s="56"/>
      <c r="X22" s="56">
        <v>1</v>
      </c>
      <c r="Y22" s="56"/>
      <c r="Z22" s="56"/>
      <c r="AA22" s="56">
        <v>2</v>
      </c>
      <c r="AB22" s="56">
        <v>2</v>
      </c>
      <c r="AC22" s="56">
        <v>1</v>
      </c>
      <c r="AD22" s="56"/>
      <c r="AE22" s="56">
        <v>1</v>
      </c>
      <c r="AF22" s="56"/>
      <c r="AG22" s="70">
        <v>18</v>
      </c>
      <c r="AH22" s="67"/>
      <c r="AI22" s="46"/>
    </row>
    <row r="23" spans="1:35" ht="15.7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7"/>
      <c r="S23" s="48"/>
      <c r="T23" s="48"/>
      <c r="U23" s="48"/>
      <c r="V23" s="48"/>
      <c r="W23" s="48"/>
      <c r="X23" s="48"/>
      <c r="Y23" s="48"/>
      <c r="Z23" s="48"/>
      <c r="AA23" s="48"/>
      <c r="AB23" s="49"/>
      <c r="AC23" s="46"/>
      <c r="AD23" s="46"/>
      <c r="AE23" s="46"/>
      <c r="AF23" s="46"/>
      <c r="AG23" s="46"/>
      <c r="AH23" s="46"/>
      <c r="AI23" s="46"/>
    </row>
    <row r="24" spans="1:35" ht="15.7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7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</row>
    <row r="25" spans="1:35" ht="15.7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7"/>
      <c r="S25" s="48"/>
      <c r="T25" s="48"/>
      <c r="U25" s="48"/>
      <c r="V25" s="48"/>
      <c r="W25" s="48"/>
      <c r="X25" s="48"/>
      <c r="Y25" s="48"/>
      <c r="Z25" s="48"/>
      <c r="AA25" s="48"/>
      <c r="AB25" s="49"/>
      <c r="AC25" s="46"/>
      <c r="AD25" s="46"/>
      <c r="AE25" s="46"/>
      <c r="AF25" s="46"/>
      <c r="AG25" s="46"/>
      <c r="AH25" s="46"/>
      <c r="AI25" s="46"/>
    </row>
    <row r="26" spans="1:35" ht="13.5" customHeight="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3"/>
      <c r="AF26" s="73"/>
      <c r="AG26" s="46"/>
      <c r="AH26" s="46"/>
      <c r="AI26" s="46"/>
    </row>
    <row r="27" spans="1:35" ht="14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3"/>
      <c r="AF27" s="73"/>
      <c r="AG27" s="46"/>
      <c r="AH27" s="46"/>
      <c r="AI27" s="46"/>
    </row>
    <row r="28" spans="1:35" ht="14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3"/>
      <c r="AF28" s="73"/>
      <c r="AG28" s="46"/>
      <c r="AH28" s="46"/>
      <c r="AI28" s="46"/>
    </row>
    <row r="29" spans="1:35" ht="14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3"/>
      <c r="AF29" s="73"/>
      <c r="AG29" s="46"/>
      <c r="AH29" s="46"/>
      <c r="AI29" s="46"/>
    </row>
    <row r="30" spans="1:35" ht="28.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 t="s">
        <v>76</v>
      </c>
      <c r="AD30" s="72"/>
      <c r="AE30" s="73"/>
      <c r="AF30" s="73"/>
      <c r="AG30" s="46"/>
      <c r="AH30" s="46"/>
      <c r="AI30" s="46"/>
    </row>
    <row r="31" spans="1:35" ht="14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3"/>
      <c r="AF31" s="73"/>
      <c r="AG31" s="46"/>
      <c r="AH31" s="46"/>
      <c r="AI31" s="46"/>
    </row>
    <row r="32" spans="1:35" ht="14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72"/>
      <c r="W32" s="72"/>
      <c r="X32" s="72"/>
      <c r="Y32" s="72"/>
      <c r="Z32" s="72"/>
      <c r="AA32" s="72"/>
      <c r="AB32" s="72"/>
      <c r="AC32" s="72"/>
      <c r="AD32" s="72"/>
      <c r="AE32" s="73"/>
      <c r="AF32" s="73"/>
      <c r="AG32" s="46"/>
      <c r="AH32" s="46"/>
      <c r="AI32" s="46"/>
    </row>
    <row r="33" spans="1:35" ht="14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3"/>
      <c r="AF33" s="73"/>
      <c r="AG33" s="46"/>
      <c r="AH33" s="46"/>
      <c r="AI33" s="46"/>
    </row>
    <row r="34" spans="1:35" ht="14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3"/>
      <c r="AF34" s="73"/>
      <c r="AG34" s="46"/>
      <c r="AH34" s="46"/>
      <c r="AI34" s="46"/>
    </row>
    <row r="35" spans="1:35" ht="14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3"/>
      <c r="AF35" s="73"/>
      <c r="AG35" s="46"/>
      <c r="AH35" s="46"/>
      <c r="AI35" s="46"/>
    </row>
    <row r="36" spans="1:35" ht="14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3"/>
      <c r="AF36" s="73"/>
      <c r="AG36" s="46"/>
      <c r="AH36" s="46"/>
      <c r="AI36" s="46"/>
    </row>
    <row r="37" spans="1:3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46"/>
      <c r="AH37" s="46"/>
      <c r="AI37" s="46"/>
    </row>
    <row r="38" spans="1:3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46"/>
      <c r="AH38" s="46"/>
      <c r="AI38" s="46"/>
    </row>
    <row r="39" spans="1:3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46"/>
      <c r="AH39" s="46"/>
      <c r="AI39" s="46"/>
    </row>
    <row r="40" spans="1:3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</row>
    <row r="41" spans="1:3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</row>
    <row r="42" spans="1:3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98"/>
      <c r="Z42" s="98"/>
      <c r="AA42" s="98"/>
      <c r="AB42" s="98"/>
      <c r="AC42" s="98"/>
      <c r="AD42" s="71"/>
      <c r="AE42" s="71"/>
      <c r="AF42" s="71"/>
      <c r="AG42" s="46"/>
      <c r="AH42" s="46"/>
      <c r="AI42" s="46"/>
    </row>
    <row r="43" spans="1:3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98"/>
      <c r="Z43" s="98"/>
      <c r="AA43" s="98"/>
      <c r="AB43" s="98"/>
      <c r="AC43" s="98"/>
      <c r="AD43" s="71"/>
      <c r="AE43" s="71"/>
      <c r="AF43" s="71"/>
      <c r="AG43" s="46"/>
      <c r="AH43" s="46"/>
      <c r="AI43" s="46"/>
    </row>
    <row r="44" spans="1:3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98"/>
      <c r="Z44" s="98"/>
      <c r="AA44" s="98"/>
      <c r="AB44" s="98"/>
      <c r="AC44" s="98"/>
      <c r="AD44" s="71"/>
      <c r="AE44" s="71"/>
      <c r="AF44" s="71"/>
      <c r="AG44" s="46"/>
      <c r="AH44" s="46"/>
      <c r="AI44" s="46"/>
    </row>
    <row r="45" spans="1:3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98"/>
      <c r="Z45" s="98"/>
      <c r="AA45" s="98"/>
      <c r="AB45" s="98"/>
      <c r="AC45" s="98"/>
      <c r="AD45" s="71"/>
      <c r="AE45" s="71"/>
      <c r="AF45" s="71"/>
      <c r="AG45" s="46"/>
      <c r="AH45" s="46"/>
      <c r="AI45" s="46"/>
    </row>
    <row r="46" spans="1:35">
      <c r="Y46" s="36"/>
      <c r="Z46" s="36"/>
      <c r="AA46" s="36"/>
      <c r="AB46" s="36"/>
      <c r="AC46" s="36"/>
      <c r="AD46" s="36"/>
      <c r="AE46" s="36"/>
      <c r="AF46" s="36"/>
    </row>
    <row r="47" spans="1:35" ht="13.5" customHeight="1">
      <c r="Y47" s="99" t="s">
        <v>68</v>
      </c>
      <c r="Z47" s="99"/>
      <c r="AA47" s="99"/>
      <c r="AB47" s="99"/>
      <c r="AC47" s="99"/>
    </row>
    <row r="48" spans="1:35">
      <c r="Y48" s="99"/>
      <c r="Z48" s="99"/>
      <c r="AA48" s="99"/>
      <c r="AB48" s="99"/>
      <c r="AC48" s="99"/>
    </row>
    <row r="49" spans="15:29">
      <c r="Y49" s="99"/>
      <c r="Z49" s="99"/>
      <c r="AA49" s="99"/>
      <c r="AB49" s="99"/>
      <c r="AC49" s="99"/>
    </row>
    <row r="50" spans="15:29">
      <c r="Y50" s="99"/>
      <c r="Z50" s="99"/>
      <c r="AA50" s="99"/>
      <c r="AB50" s="99"/>
      <c r="AC50" s="99"/>
    </row>
    <row r="51" spans="15:29">
      <c r="O51">
        <v>2</v>
      </c>
      <c r="Y51" s="99"/>
      <c r="Z51" s="99"/>
      <c r="AA51" s="99"/>
      <c r="AB51" s="99"/>
      <c r="AC51" s="99"/>
    </row>
  </sheetData>
  <mergeCells count="8">
    <mergeCell ref="Y42:AC45"/>
    <mergeCell ref="Y47:AC51"/>
    <mergeCell ref="A7:AF7"/>
    <mergeCell ref="A10:AF10"/>
    <mergeCell ref="B11:C11"/>
    <mergeCell ref="B12:C12"/>
    <mergeCell ref="S14:AF14"/>
    <mergeCell ref="A20:AF20"/>
  </mergeCells>
  <phoneticPr fontId="26"/>
  <pageMargins left="0.23622047244094491" right="0.23622047244094491" top="0.74803149606299213" bottom="0.74803149606299213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I51"/>
  <sheetViews>
    <sheetView tabSelected="1" view="pageBreakPreview" zoomScaleNormal="100" zoomScaleSheetLayoutView="100" workbookViewId="0">
      <selection activeCell="H26" sqref="H26"/>
    </sheetView>
  </sheetViews>
  <sheetFormatPr defaultRowHeight="13.5"/>
  <cols>
    <col min="1" max="1" width="10.125" customWidth="1"/>
    <col min="2" max="31" width="4.625" customWidth="1"/>
    <col min="32" max="32" width="4.5" customWidth="1"/>
    <col min="33" max="33" width="10.125" customWidth="1"/>
    <col min="34" max="34" width="14.25" hidden="1" customWidth="1"/>
  </cols>
  <sheetData>
    <row r="1" spans="1:35" ht="9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  <c r="R1" s="47"/>
      <c r="S1" s="47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.7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  <c r="S2" s="48"/>
      <c r="T2" s="48"/>
      <c r="U2" s="48"/>
      <c r="V2" s="48"/>
      <c r="W2" s="48"/>
      <c r="X2" s="48"/>
      <c r="Y2" s="48"/>
      <c r="Z2" s="48"/>
      <c r="AA2" s="48"/>
      <c r="AB2" s="49"/>
      <c r="AC2" s="46"/>
      <c r="AD2" s="46"/>
      <c r="AE2" s="46"/>
      <c r="AF2" s="46"/>
      <c r="AG2" s="46"/>
      <c r="AH2" s="46"/>
      <c r="AI2" s="46"/>
    </row>
    <row r="3" spans="1:35" ht="18.75">
      <c r="A3" s="75" t="s">
        <v>82</v>
      </c>
      <c r="B3" s="76">
        <v>1</v>
      </c>
      <c r="C3" s="76">
        <v>2</v>
      </c>
      <c r="D3" s="76">
        <v>3</v>
      </c>
      <c r="E3" s="77">
        <v>4</v>
      </c>
      <c r="F3" s="77">
        <v>5</v>
      </c>
      <c r="G3" s="77">
        <v>6</v>
      </c>
      <c r="H3" s="77">
        <v>7</v>
      </c>
      <c r="I3" s="77">
        <v>8</v>
      </c>
      <c r="J3" s="77">
        <v>9</v>
      </c>
      <c r="K3" s="77">
        <v>10</v>
      </c>
      <c r="L3" s="77">
        <v>11</v>
      </c>
      <c r="M3" s="78">
        <v>12</v>
      </c>
      <c r="N3" s="77">
        <v>13</v>
      </c>
      <c r="O3" s="77">
        <v>14</v>
      </c>
      <c r="P3" s="77">
        <v>15</v>
      </c>
      <c r="Q3" s="77">
        <v>16</v>
      </c>
      <c r="R3" s="77">
        <v>17</v>
      </c>
      <c r="S3" s="77">
        <v>18</v>
      </c>
      <c r="T3" s="77">
        <v>19</v>
      </c>
      <c r="U3" s="77">
        <v>20</v>
      </c>
      <c r="V3" s="77">
        <v>21</v>
      </c>
      <c r="W3" s="77">
        <v>22</v>
      </c>
      <c r="X3" s="79">
        <v>23</v>
      </c>
      <c r="Y3" s="77">
        <v>24</v>
      </c>
      <c r="Z3" s="77">
        <v>25</v>
      </c>
      <c r="AA3" s="76">
        <v>26</v>
      </c>
      <c r="AB3" s="76">
        <v>27</v>
      </c>
      <c r="AC3" s="76">
        <v>28</v>
      </c>
      <c r="AD3" s="76">
        <v>29</v>
      </c>
      <c r="AE3" s="76">
        <v>30</v>
      </c>
      <c r="AF3" s="76">
        <v>31</v>
      </c>
      <c r="AG3" s="76" t="s">
        <v>64</v>
      </c>
      <c r="AH3" s="51" t="s">
        <v>5</v>
      </c>
      <c r="AI3" s="46"/>
    </row>
    <row r="4" spans="1:35" ht="18.75">
      <c r="A4" s="55" t="s">
        <v>1</v>
      </c>
      <c r="B4" s="57">
        <v>182</v>
      </c>
      <c r="C4" s="57">
        <v>182</v>
      </c>
      <c r="D4" s="57">
        <v>183</v>
      </c>
      <c r="E4" s="57">
        <v>184</v>
      </c>
      <c r="F4" s="57">
        <v>183</v>
      </c>
      <c r="G4" s="57">
        <v>183</v>
      </c>
      <c r="H4" s="57">
        <v>183</v>
      </c>
      <c r="I4" s="57">
        <v>183</v>
      </c>
      <c r="J4" s="57">
        <v>183</v>
      </c>
      <c r="K4" s="57">
        <v>183</v>
      </c>
      <c r="L4" s="57">
        <v>183</v>
      </c>
      <c r="M4" s="57">
        <v>183</v>
      </c>
      <c r="N4" s="57">
        <v>183</v>
      </c>
      <c r="O4" s="57">
        <v>183</v>
      </c>
      <c r="P4" s="57">
        <v>183</v>
      </c>
      <c r="Q4" s="57">
        <v>183</v>
      </c>
      <c r="R4" s="57">
        <v>183</v>
      </c>
      <c r="S4" s="57">
        <v>184</v>
      </c>
      <c r="T4" s="57">
        <v>184</v>
      </c>
      <c r="U4" s="57">
        <v>184</v>
      </c>
      <c r="V4" s="57">
        <v>184</v>
      </c>
      <c r="W4" s="57">
        <v>184</v>
      </c>
      <c r="X4" s="57">
        <v>184</v>
      </c>
      <c r="Y4" s="57">
        <v>184</v>
      </c>
      <c r="Z4" s="57">
        <v>184</v>
      </c>
      <c r="AA4" s="57">
        <v>184</v>
      </c>
      <c r="AB4" s="57">
        <v>184</v>
      </c>
      <c r="AC4" s="57">
        <v>184</v>
      </c>
      <c r="AD4" s="57">
        <v>184</v>
      </c>
      <c r="AE4" s="57">
        <v>184</v>
      </c>
      <c r="AF4" s="57">
        <v>184</v>
      </c>
      <c r="AG4" s="58">
        <f>AVERAGE(B4:AF4)</f>
        <v>183.41935483870967</v>
      </c>
      <c r="AH4" s="59">
        <f>ROUNDUP(AG4,1)</f>
        <v>183.5</v>
      </c>
      <c r="AI4" s="46"/>
    </row>
    <row r="5" spans="1:35" ht="18.75">
      <c r="A5" s="55" t="s">
        <v>4</v>
      </c>
      <c r="B5" s="83">
        <f t="shared" ref="B5:AB5" si="0">B4/199*100</f>
        <v>91.457286432160799</v>
      </c>
      <c r="C5" s="83">
        <f t="shared" si="0"/>
        <v>91.457286432160799</v>
      </c>
      <c r="D5" s="83">
        <f t="shared" si="0"/>
        <v>91.959798994974875</v>
      </c>
      <c r="E5" s="83">
        <f t="shared" si="0"/>
        <v>92.462311557788951</v>
      </c>
      <c r="F5" s="83">
        <f t="shared" si="0"/>
        <v>91.959798994974875</v>
      </c>
      <c r="G5" s="83">
        <f t="shared" si="0"/>
        <v>91.959798994974875</v>
      </c>
      <c r="H5" s="83">
        <f t="shared" si="0"/>
        <v>91.959798994974875</v>
      </c>
      <c r="I5" s="83">
        <f t="shared" si="0"/>
        <v>91.959798994974875</v>
      </c>
      <c r="J5" s="83">
        <f t="shared" si="0"/>
        <v>91.959798994974875</v>
      </c>
      <c r="K5" s="83">
        <f t="shared" si="0"/>
        <v>91.959798994974875</v>
      </c>
      <c r="L5" s="83">
        <f t="shared" si="0"/>
        <v>91.959798994974875</v>
      </c>
      <c r="M5" s="83">
        <f t="shared" si="0"/>
        <v>91.959798994974875</v>
      </c>
      <c r="N5" s="83">
        <f t="shared" si="0"/>
        <v>91.959798994974875</v>
      </c>
      <c r="O5" s="83">
        <f t="shared" si="0"/>
        <v>91.959798994974875</v>
      </c>
      <c r="P5" s="83">
        <f t="shared" si="0"/>
        <v>91.959798994974875</v>
      </c>
      <c r="Q5" s="83">
        <f t="shared" si="0"/>
        <v>91.959798994974875</v>
      </c>
      <c r="R5" s="83">
        <f t="shared" si="0"/>
        <v>91.959798994974875</v>
      </c>
      <c r="S5" s="83">
        <f t="shared" si="0"/>
        <v>92.462311557788951</v>
      </c>
      <c r="T5" s="83">
        <f t="shared" si="0"/>
        <v>92.462311557788951</v>
      </c>
      <c r="U5" s="83">
        <f t="shared" si="0"/>
        <v>92.462311557788951</v>
      </c>
      <c r="V5" s="83">
        <f>V4/199*100</f>
        <v>92.462311557788951</v>
      </c>
      <c r="W5" s="83">
        <f t="shared" si="0"/>
        <v>92.462311557788951</v>
      </c>
      <c r="X5" s="83">
        <f t="shared" si="0"/>
        <v>92.462311557788951</v>
      </c>
      <c r="Y5" s="83">
        <f t="shared" si="0"/>
        <v>92.462311557788951</v>
      </c>
      <c r="Z5" s="83">
        <f t="shared" si="0"/>
        <v>92.462311557788951</v>
      </c>
      <c r="AA5" s="83">
        <f t="shared" si="0"/>
        <v>92.462311557788951</v>
      </c>
      <c r="AB5" s="83">
        <f t="shared" si="0"/>
        <v>92.462311557788951</v>
      </c>
      <c r="AC5" s="83">
        <f>AC4/199*100</f>
        <v>92.462311557788951</v>
      </c>
      <c r="AD5" s="83">
        <f>AD4/199*100</f>
        <v>92.462311557788951</v>
      </c>
      <c r="AE5" s="97">
        <f>AE4/199*100</f>
        <v>92.462311557788951</v>
      </c>
      <c r="AF5" s="97">
        <f>AF4/199*100</f>
        <v>92.462311557788951</v>
      </c>
      <c r="AG5" s="62">
        <f>AVERAGE(B5:AF5)</f>
        <v>92.170530069703304</v>
      </c>
      <c r="AH5" s="59">
        <f>ROUNDUP(AG5,1)</f>
        <v>92.199999999999989</v>
      </c>
      <c r="AI5" s="46"/>
    </row>
    <row r="6" spans="1:35" ht="18.75">
      <c r="A6" s="93" t="s">
        <v>78</v>
      </c>
      <c r="B6" s="61">
        <f>B4/195*100</f>
        <v>93.333333333333329</v>
      </c>
      <c r="C6" s="61">
        <f t="shared" ref="C6:P6" si="1">C4/195*100</f>
        <v>93.333333333333329</v>
      </c>
      <c r="D6" s="61">
        <f t="shared" si="1"/>
        <v>93.84615384615384</v>
      </c>
      <c r="E6" s="61">
        <f t="shared" si="1"/>
        <v>94.358974358974351</v>
      </c>
      <c r="F6" s="61">
        <f t="shared" si="1"/>
        <v>93.84615384615384</v>
      </c>
      <c r="G6" s="61">
        <f t="shared" si="1"/>
        <v>93.84615384615384</v>
      </c>
      <c r="H6" s="61">
        <f t="shared" si="1"/>
        <v>93.84615384615384</v>
      </c>
      <c r="I6" s="61">
        <f t="shared" si="1"/>
        <v>93.84615384615384</v>
      </c>
      <c r="J6" s="61">
        <f t="shared" si="1"/>
        <v>93.84615384615384</v>
      </c>
      <c r="K6" s="61">
        <f t="shared" si="1"/>
        <v>93.84615384615384</v>
      </c>
      <c r="L6" s="61">
        <f t="shared" si="1"/>
        <v>93.84615384615384</v>
      </c>
      <c r="M6" s="61">
        <f t="shared" si="1"/>
        <v>93.84615384615384</v>
      </c>
      <c r="N6" s="61">
        <f t="shared" si="1"/>
        <v>93.84615384615384</v>
      </c>
      <c r="O6" s="61">
        <f t="shared" si="1"/>
        <v>93.84615384615384</v>
      </c>
      <c r="P6" s="61">
        <f t="shared" si="1"/>
        <v>93.84615384615384</v>
      </c>
      <c r="Q6" s="61">
        <f>Q4/192*100</f>
        <v>95.3125</v>
      </c>
      <c r="R6" s="61">
        <f t="shared" ref="R6:AF6" si="2">R4/192*100</f>
        <v>95.3125</v>
      </c>
      <c r="S6" s="61">
        <f t="shared" si="2"/>
        <v>95.833333333333343</v>
      </c>
      <c r="T6" s="61">
        <f t="shared" si="2"/>
        <v>95.833333333333343</v>
      </c>
      <c r="U6" s="61">
        <f t="shared" si="2"/>
        <v>95.833333333333343</v>
      </c>
      <c r="V6" s="61">
        <f t="shared" si="2"/>
        <v>95.833333333333343</v>
      </c>
      <c r="W6" s="61">
        <f t="shared" si="2"/>
        <v>95.833333333333343</v>
      </c>
      <c r="X6" s="61">
        <f t="shared" si="2"/>
        <v>95.833333333333343</v>
      </c>
      <c r="Y6" s="61">
        <f t="shared" si="2"/>
        <v>95.833333333333343</v>
      </c>
      <c r="Z6" s="61">
        <f t="shared" si="2"/>
        <v>95.833333333333343</v>
      </c>
      <c r="AA6" s="61">
        <f t="shared" si="2"/>
        <v>95.833333333333343</v>
      </c>
      <c r="AB6" s="61">
        <f t="shared" si="2"/>
        <v>95.833333333333343</v>
      </c>
      <c r="AC6" s="61">
        <f t="shared" si="2"/>
        <v>95.833333333333343</v>
      </c>
      <c r="AD6" s="61">
        <f t="shared" si="2"/>
        <v>95.833333333333343</v>
      </c>
      <c r="AE6" s="61">
        <f t="shared" si="2"/>
        <v>95.833333333333343</v>
      </c>
      <c r="AF6" s="61">
        <f t="shared" si="2"/>
        <v>95.833333333333343</v>
      </c>
      <c r="AG6" s="62">
        <f>AVERAGE(B6:AF6)</f>
        <v>94.821650124069507</v>
      </c>
      <c r="AH6" s="63">
        <f>ROUNDUP(AG6,1)</f>
        <v>94.899999999999991</v>
      </c>
      <c r="AI6" s="46"/>
    </row>
    <row r="7" spans="1:35" ht="15" customHeight="1">
      <c r="A7" s="100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2"/>
      <c r="AG7" s="82" t="s">
        <v>8</v>
      </c>
      <c r="AH7" s="65"/>
      <c r="AI7" s="46"/>
    </row>
    <row r="8" spans="1:35" ht="18.75">
      <c r="A8" s="80" t="s">
        <v>3</v>
      </c>
      <c r="B8" s="56"/>
      <c r="C8" s="56"/>
      <c r="D8" s="57">
        <v>1</v>
      </c>
      <c r="E8" s="57">
        <v>1</v>
      </c>
      <c r="F8" s="56"/>
      <c r="G8" s="56"/>
      <c r="H8" s="56"/>
      <c r="I8" s="56"/>
      <c r="J8" s="56"/>
      <c r="K8" s="56"/>
      <c r="L8" s="56"/>
      <c r="M8" s="96"/>
      <c r="N8" s="56"/>
      <c r="O8" s="56"/>
      <c r="P8" s="56"/>
      <c r="Q8" s="56"/>
      <c r="R8" s="56"/>
      <c r="S8" s="57">
        <v>1</v>
      </c>
      <c r="T8" s="56"/>
      <c r="U8" s="56"/>
      <c r="V8" s="56"/>
      <c r="W8" s="56"/>
      <c r="X8" s="56"/>
      <c r="Y8" s="35"/>
      <c r="Z8" s="57"/>
      <c r="AA8" s="57"/>
      <c r="AB8" s="57"/>
      <c r="AC8" s="57"/>
      <c r="AD8" s="35"/>
      <c r="AE8" s="57"/>
      <c r="AF8" s="57"/>
      <c r="AG8" s="66">
        <f>SUM(B8:AF8)</f>
        <v>3</v>
      </c>
      <c r="AH8" s="67"/>
      <c r="AI8" s="46"/>
    </row>
    <row r="9" spans="1:35" ht="18.75">
      <c r="A9" s="81" t="s">
        <v>2</v>
      </c>
      <c r="B9" s="56"/>
      <c r="C9" s="56"/>
      <c r="D9" s="57"/>
      <c r="E9" s="57">
        <v>1</v>
      </c>
      <c r="F9" s="56"/>
      <c r="G9" s="56"/>
      <c r="H9" s="56"/>
      <c r="I9" s="95"/>
      <c r="J9" s="56"/>
      <c r="K9" s="56"/>
      <c r="L9" s="56"/>
      <c r="M9" s="57"/>
      <c r="N9" s="56"/>
      <c r="O9" s="56"/>
      <c r="P9" s="56"/>
      <c r="Q9" s="56"/>
      <c r="R9" s="56"/>
      <c r="S9" s="56"/>
      <c r="T9" s="57"/>
      <c r="U9" s="56"/>
      <c r="V9" s="56"/>
      <c r="W9" s="56"/>
      <c r="X9" s="94"/>
      <c r="Y9" s="35"/>
      <c r="Z9" s="35"/>
      <c r="AA9" s="35"/>
      <c r="AB9" s="35"/>
      <c r="AC9" s="35"/>
      <c r="AD9" s="57"/>
      <c r="AE9" s="57"/>
      <c r="AF9" s="57"/>
      <c r="AG9" s="66">
        <f>SUM(B9:AF9)</f>
        <v>1</v>
      </c>
      <c r="AH9" s="67"/>
      <c r="AI9" s="46"/>
    </row>
    <row r="10" spans="1:35" ht="18.75" customHeight="1">
      <c r="A10" s="107" t="s">
        <v>77</v>
      </c>
      <c r="B10" s="108"/>
      <c r="C10" s="108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86"/>
      <c r="AH10" s="87"/>
      <c r="AI10" s="46"/>
    </row>
    <row r="11" spans="1:35" ht="18.75">
      <c r="A11" s="88" t="s">
        <v>73</v>
      </c>
      <c r="B11" s="110"/>
      <c r="C11" s="111"/>
      <c r="D11" s="91" t="s">
        <v>75</v>
      </c>
      <c r="E11" s="84"/>
      <c r="F11" s="84"/>
      <c r="G11" s="84"/>
      <c r="H11" s="84"/>
      <c r="I11" s="84"/>
      <c r="J11" s="84"/>
      <c r="K11" s="84"/>
      <c r="L11" s="84"/>
      <c r="M11" s="85"/>
      <c r="N11" s="85"/>
      <c r="O11" s="85"/>
      <c r="P11" s="84"/>
      <c r="Q11" s="85"/>
      <c r="R11" s="85"/>
      <c r="S11" s="85"/>
      <c r="T11" s="85" t="s">
        <v>79</v>
      </c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4"/>
      <c r="AG11" s="86"/>
      <c r="AH11" s="90"/>
      <c r="AI11" s="46"/>
    </row>
    <row r="12" spans="1:35" ht="18.75">
      <c r="A12" s="89" t="s">
        <v>74</v>
      </c>
      <c r="B12" s="110"/>
      <c r="C12" s="111"/>
      <c r="D12" s="91" t="s">
        <v>75</v>
      </c>
      <c r="E12" s="84"/>
      <c r="F12" s="84"/>
      <c r="G12" s="84"/>
      <c r="H12" s="84"/>
      <c r="I12" s="84"/>
      <c r="J12" s="85"/>
      <c r="K12" s="85"/>
      <c r="L12" s="85"/>
      <c r="M12" s="84"/>
      <c r="N12" s="84"/>
      <c r="O12" s="84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4"/>
      <c r="AG12" s="86"/>
      <c r="AH12" s="90"/>
      <c r="AI12" s="46"/>
    </row>
    <row r="13" spans="1:35" ht="15.75">
      <c r="A13" s="46"/>
      <c r="B13" s="46"/>
      <c r="C13" s="46"/>
      <c r="D13" s="46"/>
      <c r="E13" s="46"/>
      <c r="F13" s="46"/>
      <c r="G13" s="46" t="s">
        <v>79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7"/>
      <c r="S13" s="48"/>
      <c r="T13" s="48"/>
      <c r="U13" s="48"/>
      <c r="V13" s="48"/>
      <c r="W13" s="48"/>
      <c r="X13" s="48"/>
      <c r="Y13" s="48"/>
      <c r="Z13" s="48"/>
      <c r="AA13" s="48"/>
      <c r="AB13" s="49"/>
      <c r="AC13" s="46"/>
      <c r="AD13" s="46"/>
      <c r="AE13" s="46"/>
      <c r="AF13" s="46"/>
      <c r="AG13" s="46"/>
      <c r="AH13" s="46"/>
      <c r="AI13" s="46"/>
    </row>
    <row r="14" spans="1:35" hidden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7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46"/>
      <c r="AH14" s="46"/>
      <c r="AI14" s="46"/>
    </row>
    <row r="15" spans="1:35" ht="15.75" hidden="1">
      <c r="A15" s="46"/>
      <c r="B15" s="46"/>
      <c r="C15" s="46" t="s">
        <v>72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7"/>
      <c r="S15" s="48"/>
      <c r="T15" s="48"/>
      <c r="U15" s="48"/>
      <c r="V15" s="48"/>
      <c r="W15" s="48"/>
      <c r="X15" s="48"/>
      <c r="Y15" s="48"/>
      <c r="Z15" s="48"/>
      <c r="AA15" s="48"/>
      <c r="AB15" s="49"/>
      <c r="AC15" s="46"/>
      <c r="AD15" s="46"/>
      <c r="AE15" s="46"/>
      <c r="AF15" s="46"/>
      <c r="AG15" s="46"/>
      <c r="AH15" s="46"/>
      <c r="AI15" s="46"/>
    </row>
    <row r="16" spans="1:35" ht="18.75" hidden="1">
      <c r="A16" s="50" t="s">
        <v>27</v>
      </c>
      <c r="B16" s="51">
        <v>1</v>
      </c>
      <c r="C16" s="51">
        <v>2</v>
      </c>
      <c r="D16" s="51">
        <v>3</v>
      </c>
      <c r="E16" s="52">
        <v>4</v>
      </c>
      <c r="F16" s="52">
        <v>5</v>
      </c>
      <c r="G16" s="52">
        <v>6</v>
      </c>
      <c r="H16" s="52">
        <v>7</v>
      </c>
      <c r="I16" s="52">
        <v>8</v>
      </c>
      <c r="J16" s="52">
        <v>9</v>
      </c>
      <c r="K16" s="52">
        <v>10</v>
      </c>
      <c r="L16" s="52">
        <v>11</v>
      </c>
      <c r="M16" s="53">
        <v>12</v>
      </c>
      <c r="N16" s="52">
        <v>13</v>
      </c>
      <c r="O16" s="52">
        <v>14</v>
      </c>
      <c r="P16" s="52">
        <v>15</v>
      </c>
      <c r="Q16" s="52">
        <v>16</v>
      </c>
      <c r="R16" s="52">
        <v>17</v>
      </c>
      <c r="S16" s="52">
        <v>18</v>
      </c>
      <c r="T16" s="52">
        <v>19</v>
      </c>
      <c r="U16" s="52">
        <v>20</v>
      </c>
      <c r="V16" s="52">
        <v>21</v>
      </c>
      <c r="W16" s="52">
        <v>22</v>
      </c>
      <c r="X16" s="54">
        <v>23</v>
      </c>
      <c r="Y16" s="52">
        <v>24</v>
      </c>
      <c r="Z16" s="52">
        <v>25</v>
      </c>
      <c r="AA16" s="51">
        <v>26</v>
      </c>
      <c r="AB16" s="51">
        <v>27</v>
      </c>
      <c r="AC16" s="51">
        <v>28</v>
      </c>
      <c r="AD16" s="51">
        <v>29</v>
      </c>
      <c r="AE16" s="51">
        <v>30</v>
      </c>
      <c r="AF16" s="51"/>
      <c r="AG16" s="51" t="s">
        <v>64</v>
      </c>
      <c r="AH16" s="51" t="s">
        <v>5</v>
      </c>
      <c r="AI16" s="46"/>
    </row>
    <row r="17" spans="1:35" ht="18.75" hidden="1">
      <c r="A17" s="55" t="s">
        <v>1</v>
      </c>
      <c r="B17" s="56">
        <v>178</v>
      </c>
      <c r="C17" s="56">
        <v>177</v>
      </c>
      <c r="D17" s="56">
        <v>180</v>
      </c>
      <c r="E17" s="56">
        <v>180</v>
      </c>
      <c r="F17" s="56">
        <v>181</v>
      </c>
      <c r="G17" s="56">
        <v>181</v>
      </c>
      <c r="H17" s="56">
        <v>182</v>
      </c>
      <c r="I17" s="56">
        <v>182</v>
      </c>
      <c r="J17" s="56">
        <v>182</v>
      </c>
      <c r="K17" s="56">
        <v>182</v>
      </c>
      <c r="L17" s="56">
        <v>183</v>
      </c>
      <c r="M17" s="56">
        <v>181</v>
      </c>
      <c r="N17" s="56">
        <v>183</v>
      </c>
      <c r="O17" s="56">
        <v>182</v>
      </c>
      <c r="P17" s="56">
        <v>181</v>
      </c>
      <c r="Q17" s="56">
        <v>181</v>
      </c>
      <c r="R17" s="56">
        <v>179</v>
      </c>
      <c r="S17" s="56">
        <v>179</v>
      </c>
      <c r="T17" s="56">
        <v>182</v>
      </c>
      <c r="U17" s="56">
        <v>182</v>
      </c>
      <c r="V17" s="56">
        <v>182</v>
      </c>
      <c r="W17" s="56">
        <v>182</v>
      </c>
      <c r="X17" s="56">
        <v>182</v>
      </c>
      <c r="Y17" s="56">
        <v>182</v>
      </c>
      <c r="Z17" s="56">
        <v>183</v>
      </c>
      <c r="AA17" s="56">
        <v>184</v>
      </c>
      <c r="AB17" s="56">
        <v>182</v>
      </c>
      <c r="AC17" s="56">
        <v>181</v>
      </c>
      <c r="AD17" s="56">
        <v>180</v>
      </c>
      <c r="AE17" s="56">
        <v>181</v>
      </c>
      <c r="AF17" s="56"/>
      <c r="AG17" s="68">
        <f>AVERAGE(B17:AF17)</f>
        <v>181.23333333333332</v>
      </c>
      <c r="AH17" s="59">
        <f>ROUNDUP(AG17,1)</f>
        <v>181.29999999999998</v>
      </c>
      <c r="AI17" s="46"/>
    </row>
    <row r="18" spans="1:35" ht="18.75" hidden="1">
      <c r="A18" s="55" t="s">
        <v>4</v>
      </c>
      <c r="B18" s="60">
        <f t="shared" ref="B18:AB18" si="3">B17/199*100</f>
        <v>89.447236180904525</v>
      </c>
      <c r="C18" s="60">
        <f t="shared" si="3"/>
        <v>88.94472361809045</v>
      </c>
      <c r="D18" s="60">
        <f t="shared" si="3"/>
        <v>90.452261306532662</v>
      </c>
      <c r="E18" s="60">
        <f t="shared" si="3"/>
        <v>90.452261306532662</v>
      </c>
      <c r="F18" s="60">
        <f t="shared" si="3"/>
        <v>90.954773869346738</v>
      </c>
      <c r="G18" s="60">
        <f t="shared" si="3"/>
        <v>90.954773869346738</v>
      </c>
      <c r="H18" s="60">
        <f t="shared" si="3"/>
        <v>91.457286432160799</v>
      </c>
      <c r="I18" s="60">
        <f t="shared" si="3"/>
        <v>91.457286432160799</v>
      </c>
      <c r="J18" s="60">
        <f t="shared" si="3"/>
        <v>91.457286432160799</v>
      </c>
      <c r="K18" s="60">
        <f t="shared" si="3"/>
        <v>91.457286432160799</v>
      </c>
      <c r="L18" s="60">
        <f t="shared" si="3"/>
        <v>91.959798994974875</v>
      </c>
      <c r="M18" s="60">
        <f t="shared" si="3"/>
        <v>90.954773869346738</v>
      </c>
      <c r="N18" s="60">
        <f t="shared" si="3"/>
        <v>91.959798994974875</v>
      </c>
      <c r="O18" s="60">
        <f t="shared" si="3"/>
        <v>91.457286432160799</v>
      </c>
      <c r="P18" s="60">
        <f t="shared" si="3"/>
        <v>90.954773869346738</v>
      </c>
      <c r="Q18" s="60">
        <f t="shared" si="3"/>
        <v>90.954773869346738</v>
      </c>
      <c r="R18" s="60">
        <f t="shared" si="3"/>
        <v>89.949748743718601</v>
      </c>
      <c r="S18" s="60">
        <f t="shared" si="3"/>
        <v>89.949748743718601</v>
      </c>
      <c r="T18" s="60">
        <f t="shared" si="3"/>
        <v>91.457286432160799</v>
      </c>
      <c r="U18" s="60">
        <f t="shared" si="3"/>
        <v>91.457286432160799</v>
      </c>
      <c r="V18" s="60">
        <f t="shared" si="3"/>
        <v>91.457286432160799</v>
      </c>
      <c r="W18" s="60">
        <f t="shared" si="3"/>
        <v>91.457286432160799</v>
      </c>
      <c r="X18" s="60">
        <f t="shared" si="3"/>
        <v>91.457286432160799</v>
      </c>
      <c r="Y18" s="60">
        <f t="shared" si="3"/>
        <v>91.457286432160799</v>
      </c>
      <c r="Z18" s="60">
        <f t="shared" si="3"/>
        <v>91.959798994974875</v>
      </c>
      <c r="AA18" s="60">
        <f t="shared" si="3"/>
        <v>92.462311557788951</v>
      </c>
      <c r="AB18" s="60">
        <f t="shared" si="3"/>
        <v>91.457286432160799</v>
      </c>
      <c r="AC18" s="60">
        <f>AC17/199*100</f>
        <v>90.954773869346738</v>
      </c>
      <c r="AD18" s="60">
        <f>AD17/199*100</f>
        <v>90.452261306532662</v>
      </c>
      <c r="AE18" s="60">
        <f>AE17/199*100</f>
        <v>90.954773869346738</v>
      </c>
      <c r="AF18" s="60"/>
      <c r="AG18" s="69">
        <f>AVERAGE(B18:AF18)</f>
        <v>91.072026800670017</v>
      </c>
      <c r="AH18" s="59">
        <f>ROUNDUP(AG18,1)</f>
        <v>91.1</v>
      </c>
      <c r="AI18" s="46"/>
    </row>
    <row r="19" spans="1:35" ht="18.75" hidden="1">
      <c r="A19" s="55" t="s">
        <v>69</v>
      </c>
      <c r="B19" s="60">
        <f t="shared" ref="B19:AE19" si="4">B17/187*100</f>
        <v>95.18716577540107</v>
      </c>
      <c r="C19" s="60">
        <f t="shared" si="4"/>
        <v>94.652406417112303</v>
      </c>
      <c r="D19" s="60">
        <f t="shared" si="4"/>
        <v>96.256684491978604</v>
      </c>
      <c r="E19" s="60">
        <f t="shared" si="4"/>
        <v>96.256684491978604</v>
      </c>
      <c r="F19" s="60">
        <f t="shared" si="4"/>
        <v>96.791443850267385</v>
      </c>
      <c r="G19" s="60">
        <f t="shared" si="4"/>
        <v>96.791443850267385</v>
      </c>
      <c r="H19" s="60">
        <f t="shared" si="4"/>
        <v>97.326203208556151</v>
      </c>
      <c r="I19" s="60">
        <f t="shared" si="4"/>
        <v>97.326203208556151</v>
      </c>
      <c r="J19" s="60">
        <f t="shared" si="4"/>
        <v>97.326203208556151</v>
      </c>
      <c r="K19" s="60">
        <f t="shared" si="4"/>
        <v>97.326203208556151</v>
      </c>
      <c r="L19" s="60">
        <f t="shared" si="4"/>
        <v>97.860962566844918</v>
      </c>
      <c r="M19" s="60">
        <f t="shared" si="4"/>
        <v>96.791443850267385</v>
      </c>
      <c r="N19" s="60">
        <f t="shared" si="4"/>
        <v>97.860962566844918</v>
      </c>
      <c r="O19" s="60">
        <f t="shared" si="4"/>
        <v>97.326203208556151</v>
      </c>
      <c r="P19" s="60">
        <f t="shared" si="4"/>
        <v>96.791443850267385</v>
      </c>
      <c r="Q19" s="60">
        <f t="shared" si="4"/>
        <v>96.791443850267385</v>
      </c>
      <c r="R19" s="60">
        <f t="shared" si="4"/>
        <v>95.721925133689851</v>
      </c>
      <c r="S19" s="60">
        <f t="shared" si="4"/>
        <v>95.721925133689851</v>
      </c>
      <c r="T19" s="60">
        <f t="shared" si="4"/>
        <v>97.326203208556151</v>
      </c>
      <c r="U19" s="60">
        <f t="shared" si="4"/>
        <v>97.326203208556151</v>
      </c>
      <c r="V19" s="60">
        <f t="shared" si="4"/>
        <v>97.326203208556151</v>
      </c>
      <c r="W19" s="60">
        <f t="shared" si="4"/>
        <v>97.326203208556151</v>
      </c>
      <c r="X19" s="60">
        <f t="shared" si="4"/>
        <v>97.326203208556151</v>
      </c>
      <c r="Y19" s="60">
        <f t="shared" si="4"/>
        <v>97.326203208556151</v>
      </c>
      <c r="Z19" s="60">
        <f t="shared" si="4"/>
        <v>97.860962566844918</v>
      </c>
      <c r="AA19" s="60">
        <f t="shared" si="4"/>
        <v>98.395721925133699</v>
      </c>
      <c r="AB19" s="60">
        <f t="shared" si="4"/>
        <v>97.326203208556151</v>
      </c>
      <c r="AC19" s="60">
        <f t="shared" si="4"/>
        <v>96.791443850267385</v>
      </c>
      <c r="AD19" s="60">
        <f t="shared" si="4"/>
        <v>96.256684491978604</v>
      </c>
      <c r="AE19" s="60">
        <f t="shared" si="4"/>
        <v>96.791443850267385</v>
      </c>
      <c r="AF19" s="60"/>
      <c r="AG19" s="69">
        <f>AVERAGE(B19:AF19)</f>
        <v>96.916221033868112</v>
      </c>
      <c r="AH19" s="63">
        <f>ROUNDUP(AG19,1)</f>
        <v>97</v>
      </c>
      <c r="AI19" s="46"/>
    </row>
    <row r="20" spans="1:35" ht="15.75" hidden="1" customHeight="1">
      <c r="A20" s="104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6"/>
      <c r="AG20" s="64" t="s">
        <v>8</v>
      </c>
      <c r="AH20" s="65"/>
      <c r="AI20" s="46"/>
    </row>
    <row r="21" spans="1:35" ht="18.75" hidden="1">
      <c r="A21" s="55" t="s">
        <v>3</v>
      </c>
      <c r="B21" s="56"/>
      <c r="C21" s="56"/>
      <c r="D21" s="56">
        <v>3</v>
      </c>
      <c r="E21" s="56"/>
      <c r="F21" s="56">
        <v>1</v>
      </c>
      <c r="G21" s="56">
        <v>1</v>
      </c>
      <c r="H21" s="56">
        <v>1</v>
      </c>
      <c r="I21" s="56"/>
      <c r="J21" s="56"/>
      <c r="K21" s="56">
        <v>1</v>
      </c>
      <c r="L21" s="56">
        <v>1</v>
      </c>
      <c r="M21" s="56"/>
      <c r="N21" s="56">
        <v>2</v>
      </c>
      <c r="O21" s="56"/>
      <c r="P21" s="56"/>
      <c r="Q21" s="56"/>
      <c r="R21" s="56"/>
      <c r="S21" s="56"/>
      <c r="T21" s="56">
        <v>3</v>
      </c>
      <c r="U21" s="56">
        <v>1</v>
      </c>
      <c r="V21" s="56">
        <v>1</v>
      </c>
      <c r="W21" s="56"/>
      <c r="X21" s="57"/>
      <c r="Y21" s="56">
        <v>1</v>
      </c>
      <c r="Z21" s="56">
        <v>1</v>
      </c>
      <c r="AA21" s="56">
        <v>1</v>
      </c>
      <c r="AB21" s="56"/>
      <c r="AC21" s="56">
        <v>1</v>
      </c>
      <c r="AD21" s="56"/>
      <c r="AE21" s="56">
        <v>1</v>
      </c>
      <c r="AF21" s="56"/>
      <c r="AG21" s="70">
        <v>20</v>
      </c>
      <c r="AH21" s="67"/>
      <c r="AI21" s="46"/>
    </row>
    <row r="22" spans="1:35" ht="18.75" hidden="1">
      <c r="A22" s="55" t="s">
        <v>2</v>
      </c>
      <c r="B22" s="56">
        <v>1</v>
      </c>
      <c r="C22" s="56"/>
      <c r="D22" s="56"/>
      <c r="E22" s="56"/>
      <c r="F22" s="56">
        <v>1</v>
      </c>
      <c r="G22" s="56"/>
      <c r="H22" s="56"/>
      <c r="I22" s="56"/>
      <c r="J22" s="56">
        <v>1</v>
      </c>
      <c r="K22" s="56"/>
      <c r="L22" s="56">
        <v>2</v>
      </c>
      <c r="M22" s="56"/>
      <c r="N22" s="56">
        <v>1</v>
      </c>
      <c r="O22" s="56">
        <v>1</v>
      </c>
      <c r="P22" s="56"/>
      <c r="Q22" s="56">
        <v>2</v>
      </c>
      <c r="R22" s="57"/>
      <c r="S22" s="56"/>
      <c r="T22" s="56">
        <v>1</v>
      </c>
      <c r="U22" s="56">
        <v>1</v>
      </c>
      <c r="V22" s="56"/>
      <c r="W22" s="56"/>
      <c r="X22" s="56">
        <v>1</v>
      </c>
      <c r="Y22" s="56"/>
      <c r="Z22" s="56"/>
      <c r="AA22" s="56">
        <v>2</v>
      </c>
      <c r="AB22" s="56">
        <v>2</v>
      </c>
      <c r="AC22" s="56">
        <v>1</v>
      </c>
      <c r="AD22" s="56"/>
      <c r="AE22" s="56">
        <v>1</v>
      </c>
      <c r="AF22" s="56"/>
      <c r="AG22" s="70">
        <v>18</v>
      </c>
      <c r="AH22" s="67"/>
      <c r="AI22" s="46"/>
    </row>
    <row r="23" spans="1:35" ht="15.7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7"/>
      <c r="S23" s="48"/>
      <c r="T23" s="48"/>
      <c r="U23" s="48"/>
      <c r="V23" s="48"/>
      <c r="W23" s="48"/>
      <c r="X23" s="48"/>
      <c r="Y23" s="48"/>
      <c r="Z23" s="48"/>
      <c r="AA23" s="48"/>
      <c r="AB23" s="49"/>
      <c r="AC23" s="46"/>
      <c r="AD23" s="46"/>
      <c r="AE23" s="46"/>
      <c r="AF23" s="46"/>
      <c r="AG23" s="46"/>
      <c r="AH23" s="46"/>
      <c r="AI23" s="46"/>
    </row>
    <row r="24" spans="1:35" ht="15.7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7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</row>
    <row r="25" spans="1:35" ht="15.7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7"/>
      <c r="S25" s="48"/>
      <c r="T25" s="48"/>
      <c r="U25" s="48"/>
      <c r="V25" s="48"/>
      <c r="W25" s="48"/>
      <c r="X25" s="48"/>
      <c r="Y25" s="48"/>
      <c r="Z25" s="48"/>
      <c r="AA25" s="48"/>
      <c r="AB25" s="49"/>
      <c r="AC25" s="46"/>
      <c r="AD25" s="46"/>
      <c r="AE25" s="46"/>
      <c r="AF25" s="46"/>
      <c r="AG25" s="46"/>
      <c r="AH25" s="46"/>
      <c r="AI25" s="46"/>
    </row>
    <row r="26" spans="1:35" ht="13.5" customHeight="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3"/>
      <c r="AF26" s="73"/>
      <c r="AG26" s="46"/>
      <c r="AH26" s="46"/>
      <c r="AI26" s="46"/>
    </row>
    <row r="27" spans="1:35" ht="14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3"/>
      <c r="AF27" s="73"/>
      <c r="AG27" s="46"/>
      <c r="AH27" s="46"/>
      <c r="AI27" s="46"/>
    </row>
    <row r="28" spans="1:35" ht="14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3"/>
      <c r="AF28" s="73"/>
      <c r="AG28" s="46"/>
      <c r="AH28" s="46"/>
      <c r="AI28" s="46"/>
    </row>
    <row r="29" spans="1:35" ht="14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3"/>
      <c r="AF29" s="73"/>
      <c r="AG29" s="46"/>
      <c r="AH29" s="46"/>
      <c r="AI29" s="46"/>
    </row>
    <row r="30" spans="1:35" ht="28.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 t="s">
        <v>76</v>
      </c>
      <c r="AD30" s="72"/>
      <c r="AE30" s="73"/>
      <c r="AF30" s="73"/>
      <c r="AG30" s="46"/>
      <c r="AH30" s="46"/>
      <c r="AI30" s="46"/>
    </row>
    <row r="31" spans="1:35" ht="14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3"/>
      <c r="AF31" s="73"/>
      <c r="AG31" s="46"/>
      <c r="AH31" s="46"/>
      <c r="AI31" s="46"/>
    </row>
    <row r="32" spans="1:35" ht="14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72"/>
      <c r="W32" s="72"/>
      <c r="X32" s="72"/>
      <c r="Y32" s="72"/>
      <c r="Z32" s="72"/>
      <c r="AA32" s="72"/>
      <c r="AB32" s="72"/>
      <c r="AC32" s="72"/>
      <c r="AD32" s="72"/>
      <c r="AE32" s="73"/>
      <c r="AF32" s="73"/>
      <c r="AG32" s="46"/>
      <c r="AH32" s="46"/>
      <c r="AI32" s="46"/>
    </row>
    <row r="33" spans="1:35" ht="14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3"/>
      <c r="AF33" s="73"/>
      <c r="AG33" s="46"/>
      <c r="AH33" s="46"/>
      <c r="AI33" s="46"/>
    </row>
    <row r="34" spans="1:35" ht="14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3"/>
      <c r="AF34" s="73"/>
      <c r="AG34" s="46"/>
      <c r="AH34" s="46"/>
      <c r="AI34" s="46"/>
    </row>
    <row r="35" spans="1:35" ht="14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3"/>
      <c r="AF35" s="73"/>
      <c r="AG35" s="46"/>
      <c r="AH35" s="46"/>
      <c r="AI35" s="46"/>
    </row>
    <row r="36" spans="1:35" ht="14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3"/>
      <c r="AF36" s="73"/>
      <c r="AG36" s="46"/>
      <c r="AH36" s="46"/>
      <c r="AI36" s="46"/>
    </row>
    <row r="37" spans="1:3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46"/>
      <c r="AH37" s="46"/>
      <c r="AI37" s="46"/>
    </row>
    <row r="38" spans="1:3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46"/>
      <c r="AH38" s="46"/>
      <c r="AI38" s="46"/>
    </row>
    <row r="39" spans="1:3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46"/>
      <c r="AH39" s="46"/>
      <c r="AI39" s="46"/>
    </row>
    <row r="40" spans="1:3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</row>
    <row r="41" spans="1:3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</row>
    <row r="42" spans="1:3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98"/>
      <c r="Z42" s="98"/>
      <c r="AA42" s="98"/>
      <c r="AB42" s="98"/>
      <c r="AC42" s="98"/>
      <c r="AD42" s="71"/>
      <c r="AE42" s="71"/>
      <c r="AF42" s="71"/>
      <c r="AG42" s="46"/>
      <c r="AH42" s="46"/>
      <c r="AI42" s="46"/>
    </row>
    <row r="43" spans="1:3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98"/>
      <c r="Z43" s="98"/>
      <c r="AA43" s="98"/>
      <c r="AB43" s="98"/>
      <c r="AC43" s="98"/>
      <c r="AD43" s="71"/>
      <c r="AE43" s="71"/>
      <c r="AF43" s="71"/>
      <c r="AG43" s="46"/>
      <c r="AH43" s="46"/>
      <c r="AI43" s="46"/>
    </row>
    <row r="44" spans="1:3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98"/>
      <c r="Z44" s="98"/>
      <c r="AA44" s="98"/>
      <c r="AB44" s="98"/>
      <c r="AC44" s="98"/>
      <c r="AD44" s="71"/>
      <c r="AE44" s="71"/>
      <c r="AF44" s="71"/>
      <c r="AG44" s="46"/>
      <c r="AH44" s="46"/>
      <c r="AI44" s="46"/>
    </row>
    <row r="45" spans="1:3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98"/>
      <c r="Z45" s="98"/>
      <c r="AA45" s="98"/>
      <c r="AB45" s="98"/>
      <c r="AC45" s="98"/>
      <c r="AD45" s="71"/>
      <c r="AE45" s="71"/>
      <c r="AF45" s="71"/>
      <c r="AG45" s="46"/>
      <c r="AH45" s="46"/>
      <c r="AI45" s="46"/>
    </row>
    <row r="46" spans="1:35">
      <c r="Y46" s="36"/>
      <c r="Z46" s="36"/>
      <c r="AA46" s="36"/>
      <c r="AB46" s="36"/>
      <c r="AC46" s="36"/>
      <c r="AD46" s="36"/>
      <c r="AE46" s="36"/>
      <c r="AF46" s="36"/>
    </row>
    <row r="47" spans="1:35" ht="13.5" customHeight="1">
      <c r="Y47" s="99" t="s">
        <v>68</v>
      </c>
      <c r="Z47" s="99"/>
      <c r="AA47" s="99"/>
      <c r="AB47" s="99"/>
      <c r="AC47" s="99"/>
    </row>
    <row r="48" spans="1:35">
      <c r="Y48" s="99"/>
      <c r="Z48" s="99"/>
      <c r="AA48" s="99"/>
      <c r="AB48" s="99"/>
      <c r="AC48" s="99"/>
    </row>
    <row r="49" spans="15:29">
      <c r="Y49" s="99"/>
      <c r="Z49" s="99"/>
      <c r="AA49" s="99"/>
      <c r="AB49" s="99"/>
      <c r="AC49" s="99"/>
    </row>
    <row r="50" spans="15:29">
      <c r="Y50" s="99"/>
      <c r="Z50" s="99"/>
      <c r="AA50" s="99"/>
      <c r="AB50" s="99"/>
      <c r="AC50" s="99"/>
    </row>
    <row r="51" spans="15:29">
      <c r="O51">
        <v>2</v>
      </c>
      <c r="Y51" s="99"/>
      <c r="Z51" s="99"/>
      <c r="AA51" s="99"/>
      <c r="AB51" s="99"/>
      <c r="AC51" s="99"/>
    </row>
  </sheetData>
  <mergeCells count="8">
    <mergeCell ref="Y42:AC45"/>
    <mergeCell ref="Y47:AC51"/>
    <mergeCell ref="A7:AF7"/>
    <mergeCell ref="A10:AF10"/>
    <mergeCell ref="B11:C11"/>
    <mergeCell ref="B12:C12"/>
    <mergeCell ref="S14:AF14"/>
    <mergeCell ref="A20:AF20"/>
  </mergeCells>
  <phoneticPr fontId="26"/>
  <pageMargins left="0.23622047244094491" right="0.23622047244094491" top="0.74803149606299213" bottom="0.74803149606299213" header="0.31496062992125984" footer="0.31496062992125984"/>
  <pageSetup paperSize="9"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rgb="FF0070C0"/>
    <pageSetUpPr fitToPage="1"/>
  </sheetPr>
  <dimension ref="B4:U90"/>
  <sheetViews>
    <sheetView view="pageBreakPreview" topLeftCell="A22" zoomScaleNormal="100" zoomScaleSheetLayoutView="100" workbookViewId="0">
      <selection activeCell="S36" sqref="S36"/>
    </sheetView>
  </sheetViews>
  <sheetFormatPr defaultRowHeight="13.5"/>
  <sheetData>
    <row r="4" spans="2:21">
      <c r="B4" s="11" t="s">
        <v>31</v>
      </c>
      <c r="P4" s="11" t="s">
        <v>37</v>
      </c>
    </row>
    <row r="5" spans="2:21">
      <c r="B5" s="153"/>
      <c r="C5" s="153"/>
      <c r="D5" s="16" t="s">
        <v>42</v>
      </c>
      <c r="E5" s="1" t="s">
        <v>19</v>
      </c>
      <c r="F5" s="1" t="s">
        <v>20</v>
      </c>
      <c r="G5" s="1" t="s">
        <v>0</v>
      </c>
      <c r="H5" s="1" t="s">
        <v>6</v>
      </c>
      <c r="I5" s="16" t="s">
        <v>43</v>
      </c>
      <c r="J5" s="1" t="s">
        <v>9</v>
      </c>
      <c r="K5" s="1" t="s">
        <v>11</v>
      </c>
      <c r="L5" s="1" t="s">
        <v>12</v>
      </c>
      <c r="M5" s="1" t="s">
        <v>13</v>
      </c>
      <c r="N5" s="1" t="s">
        <v>16</v>
      </c>
      <c r="O5" s="1" t="s">
        <v>17</v>
      </c>
      <c r="P5" s="15" t="s">
        <v>26</v>
      </c>
      <c r="Q5" s="1" t="s">
        <v>27</v>
      </c>
      <c r="R5" s="1" t="s">
        <v>28</v>
      </c>
      <c r="S5" s="1" t="s">
        <v>30</v>
      </c>
      <c r="T5" s="121" t="s">
        <v>10</v>
      </c>
      <c r="U5" s="121"/>
    </row>
    <row r="6" spans="2:21">
      <c r="B6" s="147" t="s">
        <v>33</v>
      </c>
      <c r="C6" s="163"/>
      <c r="D6" s="162">
        <v>0.84899999999999998</v>
      </c>
      <c r="E6" s="162">
        <v>0.85099999999999998</v>
      </c>
      <c r="F6" s="162">
        <v>0.89100000000000001</v>
      </c>
      <c r="G6" s="162">
        <v>0.89600000000000002</v>
      </c>
      <c r="H6" s="160">
        <v>0.91800000000000004</v>
      </c>
      <c r="I6" s="160">
        <v>0.93600000000000005</v>
      </c>
      <c r="J6" s="160">
        <v>0.91900000000000004</v>
      </c>
      <c r="K6" s="160">
        <v>0.92900000000000005</v>
      </c>
      <c r="L6" s="160">
        <v>0.94299999999999995</v>
      </c>
      <c r="M6" s="161">
        <v>0.92900000000000005</v>
      </c>
      <c r="N6" s="161">
        <v>0.93300000000000005</v>
      </c>
      <c r="O6" s="161">
        <v>0.94499999999999995</v>
      </c>
      <c r="P6" s="164">
        <v>0.93799999999999994</v>
      </c>
      <c r="Q6" s="162">
        <v>0.93799999999999994</v>
      </c>
      <c r="R6" s="162">
        <v>0.93400000000000005</v>
      </c>
      <c r="S6" s="162">
        <v>0.90400000000000003</v>
      </c>
      <c r="T6" s="161">
        <f>AVERAGE(D6:R7)</f>
        <v>0.91660000000000008</v>
      </c>
      <c r="U6" s="161"/>
    </row>
    <row r="7" spans="2:21">
      <c r="B7" s="163"/>
      <c r="C7" s="163"/>
      <c r="D7" s="162"/>
      <c r="E7" s="162"/>
      <c r="F7" s="162"/>
      <c r="G7" s="162"/>
      <c r="H7" s="160"/>
      <c r="I7" s="160"/>
      <c r="J7" s="160"/>
      <c r="K7" s="160"/>
      <c r="L7" s="160"/>
      <c r="M7" s="161"/>
      <c r="N7" s="161"/>
      <c r="O7" s="161"/>
      <c r="P7" s="164"/>
      <c r="Q7" s="162"/>
      <c r="R7" s="162"/>
      <c r="S7" s="162"/>
      <c r="T7" s="161"/>
      <c r="U7" s="161"/>
    </row>
    <row r="8" spans="2:21">
      <c r="B8" s="12"/>
      <c r="C8" s="12"/>
      <c r="D8" s="13"/>
      <c r="E8" s="13"/>
      <c r="F8" s="13"/>
      <c r="G8" s="13"/>
      <c r="H8" s="14"/>
      <c r="I8" s="14"/>
      <c r="J8" s="14"/>
      <c r="K8" s="14"/>
      <c r="L8" s="14"/>
      <c r="M8" s="5"/>
      <c r="N8" s="5"/>
      <c r="O8" s="5"/>
      <c r="P8" s="3"/>
      <c r="Q8" s="3"/>
      <c r="R8" s="3"/>
      <c r="S8" s="3"/>
      <c r="T8" s="5"/>
      <c r="U8" s="5"/>
    </row>
    <row r="10" spans="2:21">
      <c r="B10" s="11" t="s">
        <v>34</v>
      </c>
      <c r="P10" s="118" t="s">
        <v>39</v>
      </c>
      <c r="Q10" s="118"/>
    </row>
    <row r="11" spans="2:21">
      <c r="B11" s="153"/>
      <c r="C11" s="153"/>
      <c r="D11" s="1" t="s">
        <v>12</v>
      </c>
      <c r="E11" s="1" t="s">
        <v>15</v>
      </c>
      <c r="F11" s="1" t="s">
        <v>16</v>
      </c>
      <c r="G11" s="1" t="s">
        <v>17</v>
      </c>
      <c r="H11" s="1" t="s">
        <v>18</v>
      </c>
      <c r="I11" s="1" t="s">
        <v>19</v>
      </c>
      <c r="J11" s="1" t="s">
        <v>20</v>
      </c>
      <c r="K11" s="1" t="s">
        <v>0</v>
      </c>
      <c r="L11" s="1" t="s">
        <v>6</v>
      </c>
      <c r="M11" s="1" t="s">
        <v>7</v>
      </c>
      <c r="N11" s="1" t="s">
        <v>9</v>
      </c>
      <c r="O11" s="1" t="s">
        <v>11</v>
      </c>
      <c r="P11" s="121" t="s">
        <v>10</v>
      </c>
      <c r="Q11" s="121"/>
    </row>
    <row r="12" spans="2:21">
      <c r="B12" s="155" t="s">
        <v>33</v>
      </c>
      <c r="C12" s="155"/>
      <c r="D12" s="154">
        <v>0.86099999999999999</v>
      </c>
      <c r="E12" s="154">
        <v>0.85299999999999998</v>
      </c>
      <c r="F12" s="154">
        <v>0.85299999999999998</v>
      </c>
      <c r="G12" s="154">
        <v>0.82899999999999996</v>
      </c>
      <c r="H12" s="154">
        <v>0.82299999999999995</v>
      </c>
      <c r="I12" s="154">
        <v>0.85799999999999998</v>
      </c>
      <c r="J12" s="154">
        <v>0.85599999999999998</v>
      </c>
      <c r="K12" s="154">
        <v>0.88600000000000001</v>
      </c>
      <c r="L12" s="154">
        <v>0.84</v>
      </c>
      <c r="M12" s="154">
        <v>0.871</v>
      </c>
      <c r="N12" s="154">
        <v>0.871</v>
      </c>
      <c r="O12" s="154">
        <v>0.86199999999999999</v>
      </c>
      <c r="P12" s="134">
        <f>AVERAGE(D12:O13)</f>
        <v>0.85524999999999995</v>
      </c>
      <c r="Q12" s="134"/>
    </row>
    <row r="13" spans="2:21">
      <c r="B13" s="155"/>
      <c r="C13" s="155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34"/>
      <c r="Q13" s="134"/>
    </row>
    <row r="14" spans="2:21">
      <c r="B14" s="147" t="s">
        <v>24</v>
      </c>
      <c r="C14" s="147"/>
      <c r="D14" s="6">
        <v>171.3</v>
      </c>
      <c r="E14" s="6">
        <v>169.7</v>
      </c>
      <c r="F14" s="6">
        <v>169.7</v>
      </c>
      <c r="G14" s="6">
        <v>165</v>
      </c>
      <c r="H14" s="6">
        <v>163.69999999999999</v>
      </c>
      <c r="I14" s="6">
        <v>170.1</v>
      </c>
      <c r="J14" s="6">
        <v>170.4</v>
      </c>
      <c r="K14" s="6">
        <v>176.3</v>
      </c>
      <c r="L14" s="6">
        <v>167.2</v>
      </c>
      <c r="M14" s="6">
        <v>173.4</v>
      </c>
      <c r="N14" s="6">
        <v>173.3</v>
      </c>
      <c r="O14" s="6" t="s">
        <v>35</v>
      </c>
      <c r="P14" s="114">
        <f>AVERAGE(D14:O14)</f>
        <v>170.00909090909093</v>
      </c>
      <c r="Q14" s="114"/>
    </row>
    <row r="15" spans="2:21">
      <c r="B15" s="148" t="s">
        <v>22</v>
      </c>
      <c r="C15" s="148"/>
      <c r="D15" s="4">
        <v>16</v>
      </c>
      <c r="E15" s="4">
        <v>15</v>
      </c>
      <c r="F15" s="4">
        <v>13</v>
      </c>
      <c r="G15" s="4">
        <v>11</v>
      </c>
      <c r="H15" s="4">
        <v>20</v>
      </c>
      <c r="I15" s="4">
        <v>17</v>
      </c>
      <c r="J15" s="4">
        <v>21</v>
      </c>
      <c r="K15" s="4">
        <v>11</v>
      </c>
      <c r="L15" s="4">
        <v>15</v>
      </c>
      <c r="M15" s="4">
        <v>9</v>
      </c>
      <c r="N15" s="4">
        <v>15</v>
      </c>
      <c r="O15" s="4">
        <v>15</v>
      </c>
      <c r="P15" s="117">
        <f>AVERAGE(D15:O15)</f>
        <v>14.833333333333334</v>
      </c>
      <c r="Q15" s="117"/>
    </row>
    <row r="16" spans="2:21">
      <c r="B16" s="148" t="s">
        <v>23</v>
      </c>
      <c r="C16" s="148"/>
      <c r="D16" s="4">
        <v>17</v>
      </c>
      <c r="E16" s="4">
        <v>19</v>
      </c>
      <c r="F16" s="4">
        <v>13</v>
      </c>
      <c r="G16" s="4">
        <v>18</v>
      </c>
      <c r="H16" s="4">
        <v>14</v>
      </c>
      <c r="I16" s="4">
        <v>16</v>
      </c>
      <c r="J16" s="4">
        <v>13</v>
      </c>
      <c r="K16" s="4">
        <v>18</v>
      </c>
      <c r="L16" s="4">
        <v>9</v>
      </c>
      <c r="M16" s="4">
        <v>12</v>
      </c>
      <c r="N16" s="4">
        <v>11</v>
      </c>
      <c r="O16" s="4">
        <v>21</v>
      </c>
      <c r="P16" s="117">
        <f>AVERAGE(D16:O16)</f>
        <v>15.083333333333334</v>
      </c>
      <c r="Q16" s="117"/>
    </row>
    <row r="18" spans="2:18">
      <c r="B18" s="11" t="s">
        <v>36</v>
      </c>
      <c r="P18" s="118" t="s">
        <v>39</v>
      </c>
      <c r="Q18" s="118"/>
    </row>
    <row r="19" spans="2:18">
      <c r="B19" s="153"/>
      <c r="C19" s="153"/>
      <c r="D19" s="1" t="s">
        <v>12</v>
      </c>
      <c r="E19" s="1" t="s">
        <v>15</v>
      </c>
      <c r="F19" s="1" t="s">
        <v>16</v>
      </c>
      <c r="G19" s="1" t="s">
        <v>17</v>
      </c>
      <c r="H19" s="1" t="s">
        <v>18</v>
      </c>
      <c r="I19" s="1" t="s">
        <v>19</v>
      </c>
      <c r="J19" s="1" t="s">
        <v>20</v>
      </c>
      <c r="K19" s="1" t="s">
        <v>0</v>
      </c>
      <c r="L19" s="1" t="s">
        <v>6</v>
      </c>
      <c r="M19" s="1" t="s">
        <v>7</v>
      </c>
      <c r="N19" s="1" t="s">
        <v>9</v>
      </c>
      <c r="O19" s="1" t="s">
        <v>11</v>
      </c>
      <c r="P19" s="121" t="s">
        <v>10</v>
      </c>
      <c r="Q19" s="121"/>
    </row>
    <row r="20" spans="2:18">
      <c r="B20" s="155" t="s">
        <v>33</v>
      </c>
      <c r="C20" s="155"/>
      <c r="D20" s="154">
        <v>0.83499999999999996</v>
      </c>
      <c r="E20" s="154">
        <v>0.82699999999999996</v>
      </c>
      <c r="F20" s="154">
        <v>0.84499999999999997</v>
      </c>
      <c r="G20" s="154">
        <v>0.88800000000000001</v>
      </c>
      <c r="H20" s="154">
        <v>0.86799999999999999</v>
      </c>
      <c r="I20" s="154">
        <v>0.85299999999999998</v>
      </c>
      <c r="J20" s="154">
        <v>0.85099999999999998</v>
      </c>
      <c r="K20" s="154">
        <v>0.80800000000000005</v>
      </c>
      <c r="L20" s="154">
        <v>0.83899999999999997</v>
      </c>
      <c r="M20" s="154">
        <v>0.82399999999999995</v>
      </c>
      <c r="N20" s="154">
        <v>0.82699999999999996</v>
      </c>
      <c r="O20" s="154">
        <v>0.86599999999999999</v>
      </c>
      <c r="P20" s="134">
        <f>AVERAGE(D20:O21)</f>
        <v>0.84424999999999983</v>
      </c>
      <c r="Q20" s="134"/>
    </row>
    <row r="21" spans="2:18">
      <c r="B21" s="155"/>
      <c r="C21" s="155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34"/>
      <c r="Q21" s="134"/>
    </row>
    <row r="22" spans="2:18">
      <c r="B22" s="147" t="s">
        <v>24</v>
      </c>
      <c r="C22" s="147"/>
      <c r="D22" s="6">
        <v>166.1</v>
      </c>
      <c r="E22" s="6">
        <v>164.6</v>
      </c>
      <c r="F22" s="6">
        <v>168.1</v>
      </c>
      <c r="G22" s="6" t="s">
        <v>38</v>
      </c>
      <c r="H22" s="6">
        <v>172.8</v>
      </c>
      <c r="I22" s="6">
        <v>169.8</v>
      </c>
      <c r="J22" s="6">
        <v>169.3</v>
      </c>
      <c r="K22" s="6">
        <v>160.9</v>
      </c>
      <c r="L22" s="6">
        <v>166.9</v>
      </c>
      <c r="M22" s="6">
        <v>164</v>
      </c>
      <c r="N22" s="6">
        <v>164.5</v>
      </c>
      <c r="O22" s="6">
        <v>172.3</v>
      </c>
      <c r="P22" s="114">
        <f>AVERAGE(D22:O22)</f>
        <v>167.20909090909092</v>
      </c>
      <c r="Q22" s="114"/>
    </row>
    <row r="23" spans="2:18">
      <c r="B23" s="148" t="s">
        <v>22</v>
      </c>
      <c r="C23" s="148"/>
      <c r="D23" s="4">
        <v>18</v>
      </c>
      <c r="E23" s="4">
        <v>21</v>
      </c>
      <c r="F23" s="4">
        <v>19</v>
      </c>
      <c r="G23" s="4">
        <v>26</v>
      </c>
      <c r="H23" s="4">
        <v>10</v>
      </c>
      <c r="I23" s="4">
        <v>18</v>
      </c>
      <c r="J23" s="4">
        <v>17</v>
      </c>
      <c r="K23" s="4">
        <v>22</v>
      </c>
      <c r="L23" s="4">
        <v>25</v>
      </c>
      <c r="M23" s="4">
        <v>14</v>
      </c>
      <c r="N23" s="4">
        <v>18</v>
      </c>
      <c r="O23" s="4">
        <v>22</v>
      </c>
      <c r="P23" s="117">
        <f>AVERAGE(D23:O23)</f>
        <v>19.166666666666668</v>
      </c>
      <c r="Q23" s="117"/>
    </row>
    <row r="24" spans="2:18">
      <c r="B24" s="148" t="s">
        <v>23</v>
      </c>
      <c r="C24" s="148"/>
      <c r="D24" s="4">
        <v>22</v>
      </c>
      <c r="E24" s="4">
        <v>20</v>
      </c>
      <c r="F24" s="4">
        <v>14</v>
      </c>
      <c r="G24" s="4">
        <v>22</v>
      </c>
      <c r="H24" s="4">
        <v>16</v>
      </c>
      <c r="I24" s="4">
        <v>20</v>
      </c>
      <c r="J24" s="4">
        <v>21</v>
      </c>
      <c r="K24" s="4">
        <v>21</v>
      </c>
      <c r="L24" s="4">
        <v>24</v>
      </c>
      <c r="M24" s="4">
        <v>19</v>
      </c>
      <c r="N24" s="4">
        <v>11</v>
      </c>
      <c r="O24" s="4">
        <v>22</v>
      </c>
      <c r="P24" s="117">
        <f>AVERAGE(D24:O24)</f>
        <v>19.333333333333332</v>
      </c>
      <c r="Q24" s="117"/>
    </row>
    <row r="26" spans="2:18">
      <c r="B26" s="11" t="s">
        <v>40</v>
      </c>
      <c r="P26" s="118" t="s">
        <v>39</v>
      </c>
      <c r="Q26" s="118"/>
    </row>
    <row r="27" spans="2:18">
      <c r="B27" s="153"/>
      <c r="C27" s="153"/>
      <c r="D27" s="1" t="s">
        <v>12</v>
      </c>
      <c r="E27" s="1" t="s">
        <v>15</v>
      </c>
      <c r="F27" s="1" t="s">
        <v>16</v>
      </c>
      <c r="G27" s="1" t="s">
        <v>17</v>
      </c>
      <c r="H27" s="1" t="s">
        <v>18</v>
      </c>
      <c r="I27" s="1" t="s">
        <v>19</v>
      </c>
      <c r="J27" s="1" t="s">
        <v>20</v>
      </c>
      <c r="K27" s="1" t="s">
        <v>0</v>
      </c>
      <c r="L27" s="1" t="s">
        <v>6</v>
      </c>
      <c r="M27" s="1" t="s">
        <v>7</v>
      </c>
      <c r="N27" s="1" t="s">
        <v>9</v>
      </c>
      <c r="O27" s="1" t="s">
        <v>11</v>
      </c>
      <c r="P27" s="121" t="s">
        <v>10</v>
      </c>
      <c r="Q27" s="121"/>
    </row>
    <row r="28" spans="2:18">
      <c r="B28" s="155" t="s">
        <v>33</v>
      </c>
      <c r="C28" s="155"/>
      <c r="D28" s="154">
        <v>0.873</v>
      </c>
      <c r="E28" s="154">
        <v>0.88100000000000001</v>
      </c>
      <c r="F28" s="154">
        <v>0.89100000000000001</v>
      </c>
      <c r="G28" s="154">
        <v>0.88900000000000001</v>
      </c>
      <c r="H28" s="154">
        <v>0.873</v>
      </c>
      <c r="I28" s="154">
        <v>0.90200000000000002</v>
      </c>
      <c r="J28" s="154">
        <v>0.91600000000000004</v>
      </c>
      <c r="K28" s="154">
        <v>0.9</v>
      </c>
      <c r="L28" s="154">
        <v>0.88400000000000001</v>
      </c>
      <c r="M28" s="154">
        <v>0.85699999999999998</v>
      </c>
      <c r="N28" s="154">
        <v>0.86</v>
      </c>
      <c r="O28" s="154">
        <v>0.89800000000000002</v>
      </c>
      <c r="P28" s="134">
        <f>AVERAGE(D28:O29)</f>
        <v>0.88533333333333319</v>
      </c>
      <c r="Q28" s="134"/>
    </row>
    <row r="29" spans="2:18">
      <c r="B29" s="155"/>
      <c r="C29" s="155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34"/>
      <c r="Q29" s="134"/>
    </row>
    <row r="30" spans="2:18">
      <c r="B30" s="147" t="s">
        <v>24</v>
      </c>
      <c r="C30" s="147"/>
      <c r="D30" s="6">
        <v>173.7</v>
      </c>
      <c r="E30" s="6">
        <v>175.4</v>
      </c>
      <c r="F30" s="6">
        <v>177.2</v>
      </c>
      <c r="G30" s="6">
        <v>176.8</v>
      </c>
      <c r="H30" s="6">
        <v>173.8</v>
      </c>
      <c r="I30" s="6">
        <v>179.4</v>
      </c>
      <c r="J30" s="6">
        <v>182.3</v>
      </c>
      <c r="K30" s="6">
        <v>179.1</v>
      </c>
      <c r="L30" s="6">
        <v>175.8</v>
      </c>
      <c r="M30" s="6">
        <v>170.5</v>
      </c>
      <c r="N30" s="6">
        <v>171.2</v>
      </c>
      <c r="O30" s="6">
        <v>178.7</v>
      </c>
      <c r="P30" s="114">
        <f>AVERAGE(D30:O30)</f>
        <v>176.1583333333333</v>
      </c>
      <c r="Q30" s="114"/>
    </row>
    <row r="31" spans="2:18">
      <c r="B31" s="148" t="s">
        <v>22</v>
      </c>
      <c r="C31" s="148"/>
      <c r="D31" s="4">
        <v>26</v>
      </c>
      <c r="E31" s="4">
        <v>19</v>
      </c>
      <c r="F31" s="4">
        <v>21</v>
      </c>
      <c r="G31" s="4">
        <v>20</v>
      </c>
      <c r="H31" s="4">
        <v>17</v>
      </c>
      <c r="I31" s="4">
        <v>32</v>
      </c>
      <c r="J31" s="4">
        <v>17</v>
      </c>
      <c r="K31" s="4">
        <v>15</v>
      </c>
      <c r="L31" s="4">
        <v>22</v>
      </c>
      <c r="M31" s="4">
        <v>19</v>
      </c>
      <c r="N31" s="4">
        <v>19</v>
      </c>
      <c r="O31" s="4">
        <v>19</v>
      </c>
      <c r="P31" s="117">
        <f>AVERAGE(D31:O31)</f>
        <v>20.5</v>
      </c>
      <c r="Q31" s="117"/>
      <c r="R31">
        <f>SUM(D31:O31)</f>
        <v>246</v>
      </c>
    </row>
    <row r="32" spans="2:18">
      <c r="B32" s="148" t="s">
        <v>23</v>
      </c>
      <c r="C32" s="148"/>
      <c r="D32" s="4">
        <v>20</v>
      </c>
      <c r="E32" s="4">
        <v>19</v>
      </c>
      <c r="F32" s="4">
        <v>16</v>
      </c>
      <c r="G32" s="4">
        <v>22</v>
      </c>
      <c r="H32" s="4">
        <v>21</v>
      </c>
      <c r="I32" s="4">
        <v>21</v>
      </c>
      <c r="J32" s="4">
        <v>20</v>
      </c>
      <c r="K32" s="4">
        <v>17</v>
      </c>
      <c r="L32" s="4">
        <v>32</v>
      </c>
      <c r="M32" s="4">
        <v>21</v>
      </c>
      <c r="N32" s="4">
        <v>14</v>
      </c>
      <c r="O32" s="4">
        <v>17</v>
      </c>
      <c r="P32" s="117">
        <f>AVERAGE(D32:O32)</f>
        <v>20</v>
      </c>
      <c r="Q32" s="117"/>
      <c r="R32">
        <f>SUM(D32:O32)</f>
        <v>240</v>
      </c>
    </row>
    <row r="33" spans="2:19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8"/>
      <c r="Q33" s="18"/>
    </row>
    <row r="34" spans="2:19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8"/>
      <c r="Q34" s="18"/>
    </row>
    <row r="35" spans="2:19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  <c r="Q35" s="18"/>
    </row>
    <row r="37" spans="2:19">
      <c r="B37" s="11" t="s">
        <v>21</v>
      </c>
      <c r="P37" s="118" t="s">
        <v>39</v>
      </c>
      <c r="Q37" s="118"/>
    </row>
    <row r="38" spans="2:19">
      <c r="B38" s="119"/>
      <c r="C38" s="120"/>
      <c r="D38" s="1" t="s">
        <v>14</v>
      </c>
      <c r="E38" s="1" t="s">
        <v>15</v>
      </c>
      <c r="F38" s="1" t="s">
        <v>16</v>
      </c>
      <c r="G38" s="1" t="s">
        <v>17</v>
      </c>
      <c r="H38" s="1" t="s">
        <v>18</v>
      </c>
      <c r="I38" s="1" t="s">
        <v>19</v>
      </c>
      <c r="J38" s="1" t="s">
        <v>20</v>
      </c>
      <c r="K38" s="1" t="s">
        <v>0</v>
      </c>
      <c r="L38" s="1" t="s">
        <v>6</v>
      </c>
      <c r="M38" s="1" t="s">
        <v>7</v>
      </c>
      <c r="N38" s="1" t="s">
        <v>9</v>
      </c>
      <c r="O38" s="1" t="s">
        <v>11</v>
      </c>
      <c r="P38" s="121" t="s">
        <v>10</v>
      </c>
      <c r="Q38" s="121"/>
    </row>
    <row r="39" spans="2:19">
      <c r="B39" s="156" t="s">
        <v>33</v>
      </c>
      <c r="C39" s="157"/>
      <c r="D39" s="151">
        <v>0.82899999999999996</v>
      </c>
      <c r="E39" s="151">
        <v>0.84699999999999998</v>
      </c>
      <c r="F39" s="151">
        <v>0.83899999999999997</v>
      </c>
      <c r="G39" s="151">
        <v>0.83399999999999996</v>
      </c>
      <c r="H39" s="151">
        <v>0.84899999999999998</v>
      </c>
      <c r="I39" s="151">
        <v>0.85099999999999998</v>
      </c>
      <c r="J39" s="151">
        <v>0.89100000000000001</v>
      </c>
      <c r="K39" s="151">
        <v>0.89600000000000002</v>
      </c>
      <c r="L39" s="149">
        <v>0.91800000000000004</v>
      </c>
      <c r="M39" s="149">
        <v>0.93600000000000005</v>
      </c>
      <c r="N39" s="149">
        <v>0.91900000000000004</v>
      </c>
      <c r="O39" s="149">
        <v>0.92900000000000005</v>
      </c>
      <c r="P39" s="134">
        <f>AVERAGE(D39:O40)</f>
        <v>0.87816666666666665</v>
      </c>
      <c r="Q39" s="134"/>
    </row>
    <row r="40" spans="2:19">
      <c r="B40" s="158"/>
      <c r="C40" s="159"/>
      <c r="D40" s="152"/>
      <c r="E40" s="152"/>
      <c r="F40" s="152"/>
      <c r="G40" s="152"/>
      <c r="H40" s="152"/>
      <c r="I40" s="152"/>
      <c r="J40" s="152"/>
      <c r="K40" s="152"/>
      <c r="L40" s="150"/>
      <c r="M40" s="150"/>
      <c r="N40" s="150"/>
      <c r="O40" s="150"/>
      <c r="P40" s="134"/>
      <c r="Q40" s="134"/>
    </row>
    <row r="41" spans="2:19">
      <c r="B41" s="112" t="s">
        <v>24</v>
      </c>
      <c r="C41" s="113"/>
      <c r="D41" s="6">
        <v>165</v>
      </c>
      <c r="E41" s="6">
        <v>168.6</v>
      </c>
      <c r="F41" s="6">
        <v>166.9</v>
      </c>
      <c r="G41" s="6">
        <v>165.9</v>
      </c>
      <c r="H41" s="6">
        <v>169</v>
      </c>
      <c r="I41" s="6">
        <v>169.4</v>
      </c>
      <c r="J41" s="6">
        <v>177.3</v>
      </c>
      <c r="K41" s="6">
        <v>178.4</v>
      </c>
      <c r="L41" s="6">
        <v>182.6</v>
      </c>
      <c r="M41" s="6">
        <v>186.2</v>
      </c>
      <c r="N41" s="6">
        <v>182.2</v>
      </c>
      <c r="O41" s="6">
        <v>184.6</v>
      </c>
      <c r="P41" s="114">
        <f>AVERAGE(D41:O41)</f>
        <v>174.67499999999998</v>
      </c>
      <c r="Q41" s="114"/>
    </row>
    <row r="42" spans="2:19">
      <c r="B42" s="115" t="s">
        <v>22</v>
      </c>
      <c r="C42" s="116"/>
      <c r="D42" s="4">
        <v>16</v>
      </c>
      <c r="E42" s="4">
        <v>19</v>
      </c>
      <c r="F42" s="4">
        <v>19</v>
      </c>
      <c r="G42" s="4">
        <v>15</v>
      </c>
      <c r="H42" s="4">
        <v>14</v>
      </c>
      <c r="I42" s="4">
        <v>22</v>
      </c>
      <c r="J42" s="4">
        <v>24</v>
      </c>
      <c r="K42" s="4">
        <v>22</v>
      </c>
      <c r="L42" s="4">
        <v>29</v>
      </c>
      <c r="M42" s="4">
        <v>15</v>
      </c>
      <c r="N42" s="4">
        <v>17</v>
      </c>
      <c r="O42" s="4">
        <v>22</v>
      </c>
      <c r="P42" s="117">
        <f>AVERAGE(D42:O42)</f>
        <v>19.5</v>
      </c>
      <c r="Q42" s="117"/>
      <c r="R42" s="2" t="s">
        <v>60</v>
      </c>
      <c r="S42" s="30">
        <f>SUM(D42:O42)</f>
        <v>234</v>
      </c>
    </row>
    <row r="43" spans="2:19">
      <c r="B43" s="115" t="s">
        <v>23</v>
      </c>
      <c r="C43" s="116"/>
      <c r="D43" s="4">
        <v>21</v>
      </c>
      <c r="E43" s="4">
        <v>26</v>
      </c>
      <c r="F43" s="4">
        <v>14</v>
      </c>
      <c r="G43" s="4">
        <v>13</v>
      </c>
      <c r="H43" s="4">
        <v>19</v>
      </c>
      <c r="I43" s="4">
        <v>17</v>
      </c>
      <c r="J43" s="4">
        <v>15</v>
      </c>
      <c r="K43" s="4">
        <v>21</v>
      </c>
      <c r="L43" s="4">
        <v>23</v>
      </c>
      <c r="M43" s="4">
        <v>16</v>
      </c>
      <c r="N43" s="4">
        <v>16</v>
      </c>
      <c r="O43" s="4">
        <v>23</v>
      </c>
      <c r="P43" s="117">
        <f>AVERAGE(D43:O43)</f>
        <v>18.666666666666668</v>
      </c>
      <c r="Q43" s="117"/>
      <c r="R43" s="2" t="s">
        <v>61</v>
      </c>
      <c r="S43" s="30">
        <f>SUM(D43:O43)</f>
        <v>224</v>
      </c>
    </row>
    <row r="44" spans="2:19">
      <c r="B44" s="19"/>
      <c r="C44" s="19"/>
      <c r="D44" s="20"/>
      <c r="E44" s="20"/>
      <c r="F44" s="20"/>
      <c r="G44" s="20"/>
      <c r="H44" s="9" t="s">
        <v>25</v>
      </c>
      <c r="I44" s="20"/>
      <c r="J44" s="9" t="s">
        <v>25</v>
      </c>
      <c r="K44" s="20"/>
      <c r="L44" s="20"/>
      <c r="M44" s="9" t="s">
        <v>25</v>
      </c>
      <c r="N44" s="9" t="s">
        <v>25</v>
      </c>
      <c r="O44" s="20"/>
      <c r="P44" s="21"/>
      <c r="Q44" s="21"/>
    </row>
    <row r="45" spans="2:19">
      <c r="B45" s="19"/>
      <c r="C45" s="19"/>
      <c r="D45" s="20"/>
      <c r="E45" s="20"/>
      <c r="F45" s="20"/>
      <c r="G45" s="20"/>
      <c r="H45" s="9"/>
      <c r="I45" s="20"/>
      <c r="J45" s="9"/>
      <c r="K45" s="20"/>
      <c r="L45" s="20"/>
      <c r="M45" s="9"/>
      <c r="N45" s="9"/>
      <c r="O45" s="20"/>
      <c r="P45" s="21"/>
      <c r="Q45" s="21"/>
    </row>
    <row r="46" spans="2:19">
      <c r="B46" s="19"/>
      <c r="C46" s="19"/>
      <c r="D46" s="20"/>
      <c r="E46" s="20"/>
      <c r="F46" s="20"/>
      <c r="G46" s="20"/>
      <c r="H46" s="10">
        <v>194</v>
      </c>
      <c r="I46" s="20"/>
      <c r="J46" s="10">
        <v>188</v>
      </c>
      <c r="K46" s="20"/>
      <c r="L46" s="20"/>
      <c r="M46" s="10">
        <v>192</v>
      </c>
      <c r="N46" s="10">
        <v>194</v>
      </c>
      <c r="O46" s="20"/>
      <c r="P46" s="21"/>
      <c r="Q46" s="21"/>
    </row>
    <row r="47" spans="2:19">
      <c r="B47" s="19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1"/>
      <c r="Q47" s="21"/>
    </row>
    <row r="48" spans="2:19">
      <c r="H48" s="10"/>
      <c r="J48" s="10"/>
      <c r="L48" s="7"/>
      <c r="M48" s="10"/>
      <c r="N48" s="10"/>
    </row>
    <row r="49" spans="2:19">
      <c r="B49" s="11" t="s">
        <v>32</v>
      </c>
      <c r="P49" s="118" t="s">
        <v>39</v>
      </c>
      <c r="Q49" s="118"/>
    </row>
    <row r="50" spans="2:19">
      <c r="B50" s="119"/>
      <c r="C50" s="120"/>
      <c r="D50" s="1" t="s">
        <v>12</v>
      </c>
      <c r="E50" s="1" t="s">
        <v>15</v>
      </c>
      <c r="F50" s="1" t="s">
        <v>16</v>
      </c>
      <c r="G50" s="1" t="s">
        <v>17</v>
      </c>
      <c r="H50" s="1" t="s">
        <v>18</v>
      </c>
      <c r="I50" s="1" t="s">
        <v>19</v>
      </c>
      <c r="J50" s="1" t="s">
        <v>20</v>
      </c>
      <c r="K50" s="1" t="s">
        <v>29</v>
      </c>
      <c r="L50" s="1" t="s">
        <v>44</v>
      </c>
      <c r="M50" s="1" t="s">
        <v>41</v>
      </c>
      <c r="N50" s="1" t="s">
        <v>45</v>
      </c>
      <c r="O50" s="1" t="s">
        <v>46</v>
      </c>
      <c r="P50" s="121" t="s">
        <v>10</v>
      </c>
      <c r="Q50" s="121"/>
    </row>
    <row r="51" spans="2:19">
      <c r="B51" s="122" t="s">
        <v>33</v>
      </c>
      <c r="C51" s="123"/>
      <c r="D51" s="126">
        <v>0.94099999999999995</v>
      </c>
      <c r="E51" s="126">
        <v>0.93100000000000005</v>
      </c>
      <c r="F51" s="126">
        <v>0.93200000000000005</v>
      </c>
      <c r="G51" s="126">
        <v>0.93400000000000005</v>
      </c>
      <c r="H51" s="126">
        <v>0.93300000000000005</v>
      </c>
      <c r="I51" s="126">
        <v>0.93899999999999995</v>
      </c>
      <c r="J51" s="126">
        <v>0.92100000000000004</v>
      </c>
      <c r="K51" s="126">
        <v>0.90400000000000003</v>
      </c>
      <c r="L51" s="126">
        <v>0.9</v>
      </c>
      <c r="M51" s="143">
        <v>0.90300000000000002</v>
      </c>
      <c r="N51" s="128">
        <v>0.89300000000000002</v>
      </c>
      <c r="O51" s="143">
        <v>0.90300000000000002</v>
      </c>
      <c r="P51" s="134">
        <f>AVERAGE(D51:O52)</f>
        <v>0.91950000000000021</v>
      </c>
      <c r="Q51" s="134"/>
    </row>
    <row r="52" spans="2:19">
      <c r="B52" s="124"/>
      <c r="C52" s="125"/>
      <c r="D52" s="127"/>
      <c r="E52" s="127"/>
      <c r="F52" s="127"/>
      <c r="G52" s="127"/>
      <c r="H52" s="127"/>
      <c r="I52" s="127"/>
      <c r="J52" s="127"/>
      <c r="K52" s="127"/>
      <c r="L52" s="127"/>
      <c r="M52" s="144"/>
      <c r="N52" s="129"/>
      <c r="O52" s="144"/>
      <c r="P52" s="134"/>
      <c r="Q52" s="134"/>
    </row>
    <row r="53" spans="2:19">
      <c r="B53" s="112" t="s">
        <v>24</v>
      </c>
      <c r="C53" s="113"/>
      <c r="D53" s="6">
        <v>187.6</v>
      </c>
      <c r="E53" s="6">
        <v>185.3</v>
      </c>
      <c r="F53" s="6">
        <v>185.7</v>
      </c>
      <c r="G53" s="6">
        <v>188.1</v>
      </c>
      <c r="H53" s="6">
        <v>186.7</v>
      </c>
      <c r="I53" s="6">
        <v>186.9</v>
      </c>
      <c r="J53" s="6">
        <v>183.2</v>
      </c>
      <c r="K53" s="6">
        <v>179.4</v>
      </c>
      <c r="L53" s="31">
        <v>179.1</v>
      </c>
      <c r="M53" s="34">
        <v>179.7</v>
      </c>
      <c r="N53" s="34">
        <v>177.7</v>
      </c>
      <c r="O53" s="34">
        <v>179.7</v>
      </c>
      <c r="P53" s="114">
        <f>AVERAGE(D53:O53)</f>
        <v>183.25833333333333</v>
      </c>
      <c r="Q53" s="114"/>
    </row>
    <row r="54" spans="2:19">
      <c r="B54" s="115" t="s">
        <v>22</v>
      </c>
      <c r="C54" s="116"/>
      <c r="D54" s="33">
        <v>22</v>
      </c>
      <c r="E54" s="33">
        <v>19</v>
      </c>
      <c r="F54" s="33">
        <v>19</v>
      </c>
      <c r="G54" s="33">
        <v>24</v>
      </c>
      <c r="H54" s="33">
        <v>21</v>
      </c>
      <c r="I54" s="33">
        <v>16</v>
      </c>
      <c r="J54" s="33">
        <v>12</v>
      </c>
      <c r="K54" s="33">
        <v>21</v>
      </c>
      <c r="L54" s="32">
        <v>20</v>
      </c>
      <c r="M54" s="4">
        <v>16</v>
      </c>
      <c r="N54" s="4">
        <v>13</v>
      </c>
      <c r="O54" s="4">
        <v>14</v>
      </c>
      <c r="P54" s="117">
        <f>AVERAGE(D54:O54)</f>
        <v>18.083333333333332</v>
      </c>
      <c r="Q54" s="117"/>
      <c r="R54" s="2" t="s">
        <v>60</v>
      </c>
      <c r="S54" s="30">
        <f>SUM(D54:O54)</f>
        <v>217</v>
      </c>
    </row>
    <row r="55" spans="2:19">
      <c r="B55" s="115" t="s">
        <v>23</v>
      </c>
      <c r="C55" s="116"/>
      <c r="D55" s="33">
        <v>14</v>
      </c>
      <c r="E55" s="33">
        <v>18</v>
      </c>
      <c r="F55" s="33">
        <v>22</v>
      </c>
      <c r="G55" s="33">
        <v>27</v>
      </c>
      <c r="H55" s="33">
        <v>19</v>
      </c>
      <c r="I55" s="33">
        <v>14</v>
      </c>
      <c r="J55" s="33">
        <v>24</v>
      </c>
      <c r="K55" s="33">
        <v>17</v>
      </c>
      <c r="L55" s="32">
        <v>25</v>
      </c>
      <c r="M55" s="4">
        <v>13</v>
      </c>
      <c r="N55" s="4">
        <v>7</v>
      </c>
      <c r="O55" s="4">
        <v>24</v>
      </c>
      <c r="P55" s="117">
        <f>AVERAGE(D55:O55)</f>
        <v>18.666666666666668</v>
      </c>
      <c r="Q55" s="117"/>
      <c r="R55" s="2" t="s">
        <v>61</v>
      </c>
      <c r="S55" s="30">
        <f>SUM(D55:O55)</f>
        <v>224</v>
      </c>
    </row>
    <row r="56" spans="2:19">
      <c r="D56" s="9" t="s">
        <v>25</v>
      </c>
      <c r="H56" s="9"/>
      <c r="J56" s="9" t="s">
        <v>25</v>
      </c>
      <c r="K56" s="9" t="s">
        <v>25</v>
      </c>
      <c r="L56" s="8"/>
      <c r="M56" s="9"/>
      <c r="N56" s="9"/>
    </row>
    <row r="57" spans="2:19">
      <c r="D57" s="10">
        <v>194</v>
      </c>
      <c r="H57" s="10"/>
      <c r="J57" s="10">
        <v>194</v>
      </c>
      <c r="K57" s="10">
        <v>197</v>
      </c>
      <c r="L57" s="7"/>
      <c r="M57" s="10"/>
      <c r="N57" s="10"/>
    </row>
    <row r="58" spans="2:19">
      <c r="D58" s="10"/>
      <c r="H58" s="10"/>
      <c r="J58" s="10"/>
      <c r="L58" s="7"/>
      <c r="M58" s="10"/>
      <c r="N58" s="10"/>
    </row>
    <row r="59" spans="2:19">
      <c r="B59" s="11" t="s">
        <v>62</v>
      </c>
      <c r="P59" s="118" t="s">
        <v>39</v>
      </c>
      <c r="Q59" s="118"/>
    </row>
    <row r="60" spans="2:19">
      <c r="B60" s="119"/>
      <c r="C60" s="120"/>
      <c r="D60" s="37" t="s">
        <v>12</v>
      </c>
      <c r="E60" s="37" t="s">
        <v>15</v>
      </c>
      <c r="F60" s="37" t="s">
        <v>16</v>
      </c>
      <c r="G60" s="37" t="s">
        <v>17</v>
      </c>
      <c r="H60" s="37" t="s">
        <v>18</v>
      </c>
      <c r="I60" s="37" t="s">
        <v>19</v>
      </c>
      <c r="J60" s="37" t="s">
        <v>20</v>
      </c>
      <c r="K60" s="37" t="s">
        <v>29</v>
      </c>
      <c r="L60" s="37" t="s">
        <v>44</v>
      </c>
      <c r="M60" s="37" t="s">
        <v>41</v>
      </c>
      <c r="N60" s="37" t="s">
        <v>45</v>
      </c>
      <c r="O60" s="37" t="s">
        <v>46</v>
      </c>
      <c r="P60" s="121" t="s">
        <v>10</v>
      </c>
      <c r="Q60" s="121"/>
    </row>
    <row r="61" spans="2:19">
      <c r="B61" s="122" t="s">
        <v>33</v>
      </c>
      <c r="C61" s="123"/>
      <c r="D61" s="126">
        <v>0.91500000000000004</v>
      </c>
      <c r="E61" s="126">
        <v>0.90600000000000003</v>
      </c>
      <c r="F61" s="128">
        <v>0.878</v>
      </c>
      <c r="G61" s="126">
        <v>0.9</v>
      </c>
      <c r="H61" s="126">
        <v>0.90700000000000003</v>
      </c>
      <c r="I61" s="126">
        <v>0.90900000000000003</v>
      </c>
      <c r="J61" s="128">
        <v>0.89700000000000002</v>
      </c>
      <c r="K61" s="128">
        <v>0.89300000000000002</v>
      </c>
      <c r="L61" s="126">
        <v>0.92100000000000004</v>
      </c>
      <c r="M61" s="130">
        <v>0.92200000000000004</v>
      </c>
      <c r="N61" s="130">
        <v>0.93500000000000005</v>
      </c>
      <c r="O61" s="132">
        <v>0.90400000000000003</v>
      </c>
      <c r="P61" s="134">
        <f>AVERAGE(D61:O62)</f>
        <v>0.90725</v>
      </c>
      <c r="Q61" s="134"/>
    </row>
    <row r="62" spans="2:19">
      <c r="B62" s="124"/>
      <c r="C62" s="125"/>
      <c r="D62" s="127"/>
      <c r="E62" s="127"/>
      <c r="F62" s="129"/>
      <c r="G62" s="127"/>
      <c r="H62" s="127"/>
      <c r="I62" s="127"/>
      <c r="J62" s="129"/>
      <c r="K62" s="129"/>
      <c r="L62" s="127"/>
      <c r="M62" s="131"/>
      <c r="N62" s="131"/>
      <c r="O62" s="133"/>
      <c r="P62" s="134"/>
      <c r="Q62" s="134"/>
    </row>
    <row r="63" spans="2:19">
      <c r="B63" s="112" t="s">
        <v>24</v>
      </c>
      <c r="C63" s="113"/>
      <c r="D63" s="6">
        <v>182.1</v>
      </c>
      <c r="E63" s="6">
        <v>180.3</v>
      </c>
      <c r="F63" s="6">
        <v>174.8</v>
      </c>
      <c r="G63" s="6">
        <v>179.2</v>
      </c>
      <c r="H63" s="6">
        <v>180.5</v>
      </c>
      <c r="I63" s="6">
        <v>180.9</v>
      </c>
      <c r="J63" s="6">
        <v>178.5</v>
      </c>
      <c r="K63" s="6">
        <v>177.2</v>
      </c>
      <c r="L63" s="31">
        <v>183.4</v>
      </c>
      <c r="M63" s="31">
        <v>183.4</v>
      </c>
      <c r="N63" s="34">
        <v>186</v>
      </c>
      <c r="O63" s="34">
        <v>179.8</v>
      </c>
      <c r="P63" s="114">
        <v>180.5</v>
      </c>
      <c r="Q63" s="114"/>
    </row>
    <row r="64" spans="2:19">
      <c r="B64" s="115" t="s">
        <v>22</v>
      </c>
      <c r="C64" s="116"/>
      <c r="D64" s="33">
        <v>18</v>
      </c>
      <c r="E64" s="33">
        <v>19</v>
      </c>
      <c r="F64" s="33">
        <v>17</v>
      </c>
      <c r="G64" s="33">
        <v>21</v>
      </c>
      <c r="H64" s="33">
        <v>9</v>
      </c>
      <c r="I64" s="33">
        <v>19</v>
      </c>
      <c r="J64" s="33">
        <v>14</v>
      </c>
      <c r="K64" s="33">
        <v>24</v>
      </c>
      <c r="L64" s="32">
        <v>14</v>
      </c>
      <c r="M64" s="4">
        <v>25</v>
      </c>
      <c r="N64" s="4">
        <v>17</v>
      </c>
      <c r="O64" s="4">
        <v>15</v>
      </c>
      <c r="P64" s="117">
        <v>17.7</v>
      </c>
      <c r="Q64" s="117"/>
      <c r="R64" s="2" t="s">
        <v>60</v>
      </c>
      <c r="S64" s="30">
        <f>SUM(D64:O64)</f>
        <v>212</v>
      </c>
    </row>
    <row r="65" spans="2:19">
      <c r="B65" s="115" t="s">
        <v>23</v>
      </c>
      <c r="C65" s="116"/>
      <c r="D65" s="33">
        <v>17</v>
      </c>
      <c r="E65" s="33">
        <v>19</v>
      </c>
      <c r="F65" s="33">
        <v>21</v>
      </c>
      <c r="G65" s="33">
        <v>15</v>
      </c>
      <c r="H65" s="33">
        <v>15</v>
      </c>
      <c r="I65" s="33">
        <v>16</v>
      </c>
      <c r="J65" s="33">
        <v>20</v>
      </c>
      <c r="K65" s="33">
        <v>13</v>
      </c>
      <c r="L65" s="32">
        <v>23</v>
      </c>
      <c r="M65" s="4">
        <v>17</v>
      </c>
      <c r="N65" s="4">
        <v>21</v>
      </c>
      <c r="O65" s="4">
        <v>20</v>
      </c>
      <c r="P65" s="117">
        <v>18</v>
      </c>
      <c r="Q65" s="117"/>
      <c r="R65" s="2" t="s">
        <v>61</v>
      </c>
      <c r="S65" s="30">
        <f>SUM(D65:O65)</f>
        <v>217</v>
      </c>
    </row>
    <row r="66" spans="2:19">
      <c r="D66" s="9" t="s">
        <v>25</v>
      </c>
      <c r="E66" s="9" t="s">
        <v>25</v>
      </c>
      <c r="G66" s="9" t="s">
        <v>25</v>
      </c>
      <c r="H66" s="9" t="s">
        <v>25</v>
      </c>
      <c r="I66" s="9" t="s">
        <v>25</v>
      </c>
      <c r="J66" s="9" t="s">
        <v>25</v>
      </c>
      <c r="K66" s="9" t="s">
        <v>25</v>
      </c>
      <c r="L66" s="9" t="s">
        <v>25</v>
      </c>
      <c r="M66" s="9" t="s">
        <v>25</v>
      </c>
      <c r="N66" s="9" t="s">
        <v>25</v>
      </c>
      <c r="O66" s="9" t="s">
        <v>25</v>
      </c>
    </row>
    <row r="67" spans="2:19">
      <c r="D67" s="40">
        <v>197</v>
      </c>
      <c r="E67" s="38">
        <v>181</v>
      </c>
      <c r="G67" s="38">
        <v>187</v>
      </c>
      <c r="H67" s="38">
        <v>184</v>
      </c>
      <c r="I67" s="38">
        <v>184</v>
      </c>
      <c r="J67" s="10">
        <v>187</v>
      </c>
      <c r="K67" s="41" t="s">
        <v>66</v>
      </c>
      <c r="L67" s="43">
        <v>190</v>
      </c>
      <c r="M67" s="43">
        <v>190</v>
      </c>
      <c r="N67" s="43">
        <v>190</v>
      </c>
      <c r="O67" s="43">
        <v>185</v>
      </c>
    </row>
    <row r="68" spans="2:19">
      <c r="D68" s="10"/>
      <c r="E68" s="39" t="s">
        <v>63</v>
      </c>
      <c r="H68" s="10"/>
      <c r="J68" s="10" t="s">
        <v>65</v>
      </c>
      <c r="K68" s="42" t="s">
        <v>67</v>
      </c>
      <c r="L68" s="7"/>
      <c r="M68" s="10"/>
      <c r="N68" s="10"/>
    </row>
    <row r="69" spans="2:19">
      <c r="D69" s="10"/>
      <c r="E69" s="39"/>
      <c r="H69" s="10"/>
      <c r="J69" s="10"/>
      <c r="K69" s="42"/>
      <c r="L69" s="7"/>
      <c r="M69" s="10"/>
      <c r="N69" s="10"/>
    </row>
    <row r="70" spans="2:19">
      <c r="B70" s="11" t="s">
        <v>70</v>
      </c>
      <c r="P70" s="118" t="s">
        <v>39</v>
      </c>
      <c r="Q70" s="118"/>
    </row>
    <row r="71" spans="2:19">
      <c r="B71" s="119"/>
      <c r="C71" s="120"/>
      <c r="D71" s="44" t="s">
        <v>12</v>
      </c>
      <c r="E71" s="44" t="s">
        <v>15</v>
      </c>
      <c r="F71" s="44" t="s">
        <v>16</v>
      </c>
      <c r="G71" s="44" t="s">
        <v>17</v>
      </c>
      <c r="H71" s="44" t="s">
        <v>18</v>
      </c>
      <c r="I71" s="44" t="s">
        <v>19</v>
      </c>
      <c r="J71" s="44" t="s">
        <v>20</v>
      </c>
      <c r="K71" s="44" t="s">
        <v>29</v>
      </c>
      <c r="L71" s="44" t="s">
        <v>44</v>
      </c>
      <c r="M71" s="44" t="s">
        <v>41</v>
      </c>
      <c r="N71" s="44" t="s">
        <v>45</v>
      </c>
      <c r="O71" s="44" t="s">
        <v>46</v>
      </c>
      <c r="P71" s="121" t="s">
        <v>10</v>
      </c>
      <c r="Q71" s="121"/>
    </row>
    <row r="72" spans="2:19">
      <c r="B72" s="122" t="s">
        <v>33</v>
      </c>
      <c r="C72" s="123"/>
      <c r="D72" s="126">
        <v>0.90700000000000003</v>
      </c>
      <c r="E72" s="126">
        <v>0.92200000000000004</v>
      </c>
      <c r="F72" s="143">
        <v>0.92</v>
      </c>
      <c r="G72" s="126">
        <v>0.91500000000000004</v>
      </c>
      <c r="H72" s="126">
        <v>0.91100000000000003</v>
      </c>
      <c r="I72" s="126">
        <v>0.91</v>
      </c>
      <c r="J72" s="128"/>
      <c r="K72" s="128"/>
      <c r="L72" s="126"/>
      <c r="M72" s="130"/>
      <c r="N72" s="130"/>
      <c r="O72" s="132"/>
      <c r="P72" s="134">
        <f>AVERAGE(D72:O73)</f>
        <v>0.91416666666666668</v>
      </c>
      <c r="Q72" s="134"/>
    </row>
    <row r="73" spans="2:19">
      <c r="B73" s="124"/>
      <c r="C73" s="125"/>
      <c r="D73" s="127"/>
      <c r="E73" s="127"/>
      <c r="F73" s="144"/>
      <c r="G73" s="127"/>
      <c r="H73" s="127"/>
      <c r="I73" s="127"/>
      <c r="J73" s="129"/>
      <c r="K73" s="129"/>
      <c r="L73" s="127"/>
      <c r="M73" s="131"/>
      <c r="N73" s="131"/>
      <c r="O73" s="133"/>
      <c r="P73" s="134"/>
      <c r="Q73" s="134"/>
    </row>
    <row r="74" spans="2:19">
      <c r="B74" s="112" t="s">
        <v>24</v>
      </c>
      <c r="C74" s="113"/>
      <c r="D74" s="6">
        <v>180.5</v>
      </c>
      <c r="E74" s="6">
        <v>183.5</v>
      </c>
      <c r="F74" s="6">
        <v>183.2</v>
      </c>
      <c r="G74" s="6">
        <v>182.1</v>
      </c>
      <c r="H74" s="6">
        <v>181.3</v>
      </c>
      <c r="I74" s="6">
        <v>181.2</v>
      </c>
      <c r="J74" s="6"/>
      <c r="K74" s="6"/>
      <c r="L74" s="31"/>
      <c r="M74" s="31"/>
      <c r="N74" s="34"/>
      <c r="O74" s="34"/>
      <c r="P74" s="114">
        <v>180.5</v>
      </c>
      <c r="Q74" s="114"/>
    </row>
    <row r="75" spans="2:19">
      <c r="B75" s="115" t="s">
        <v>22</v>
      </c>
      <c r="C75" s="116"/>
      <c r="D75" s="33">
        <v>18</v>
      </c>
      <c r="E75" s="33">
        <v>21</v>
      </c>
      <c r="F75" s="33">
        <v>20</v>
      </c>
      <c r="G75" s="33">
        <v>18</v>
      </c>
      <c r="H75" s="33">
        <v>15</v>
      </c>
      <c r="I75" s="33">
        <v>20</v>
      </c>
      <c r="J75" s="33"/>
      <c r="K75" s="33"/>
      <c r="L75" s="32"/>
      <c r="M75" s="4"/>
      <c r="N75" s="4"/>
      <c r="O75" s="4"/>
      <c r="P75" s="117">
        <v>18</v>
      </c>
      <c r="Q75" s="117"/>
      <c r="R75" s="2" t="s">
        <v>60</v>
      </c>
      <c r="S75" s="30">
        <f>SUM(D75:O75)</f>
        <v>112</v>
      </c>
    </row>
    <row r="76" spans="2:19">
      <c r="B76" s="115" t="s">
        <v>23</v>
      </c>
      <c r="C76" s="116"/>
      <c r="D76" s="33">
        <v>15</v>
      </c>
      <c r="E76" s="33">
        <v>18</v>
      </c>
      <c r="F76" s="33">
        <v>20</v>
      </c>
      <c r="G76" s="33">
        <v>16</v>
      </c>
      <c r="H76" s="33">
        <v>21</v>
      </c>
      <c r="I76" s="33">
        <v>18</v>
      </c>
      <c r="J76" s="33"/>
      <c r="K76" s="33"/>
      <c r="L76" s="32"/>
      <c r="M76" s="4"/>
      <c r="N76" s="4"/>
      <c r="O76" s="4"/>
      <c r="P76" s="117">
        <v>15</v>
      </c>
      <c r="Q76" s="117"/>
      <c r="R76" s="2" t="s">
        <v>61</v>
      </c>
      <c r="S76" s="30">
        <f>SUM(D76:O76)</f>
        <v>108</v>
      </c>
    </row>
    <row r="77" spans="2:19">
      <c r="D77" s="9" t="s">
        <v>25</v>
      </c>
      <c r="E77" s="9"/>
      <c r="G77" s="9"/>
      <c r="H77" s="9"/>
      <c r="I77" s="9"/>
      <c r="J77" s="9"/>
      <c r="K77" s="9"/>
      <c r="L77" s="9"/>
      <c r="M77" s="9"/>
      <c r="N77" s="9"/>
      <c r="O77" s="9"/>
    </row>
    <row r="78" spans="2:19">
      <c r="D78" s="40">
        <v>185</v>
      </c>
      <c r="E78" s="40">
        <v>185</v>
      </c>
      <c r="G78" s="38"/>
      <c r="H78" s="38"/>
      <c r="I78" s="38"/>
      <c r="J78" s="10"/>
      <c r="K78" s="41"/>
      <c r="L78" s="43"/>
      <c r="M78" s="43"/>
      <c r="N78" s="43"/>
      <c r="O78" s="43"/>
    </row>
    <row r="79" spans="2:19">
      <c r="D79" s="45"/>
      <c r="E79" s="45" t="s">
        <v>71</v>
      </c>
      <c r="H79" s="10"/>
      <c r="J79" s="10"/>
      <c r="L79" s="7"/>
      <c r="M79" s="10"/>
      <c r="N79" s="10"/>
    </row>
    <row r="80" spans="2:19">
      <c r="B80" s="137" t="s">
        <v>59</v>
      </c>
      <c r="C80" s="137"/>
      <c r="D80" s="137"/>
      <c r="E80" s="137"/>
      <c r="F80" s="137"/>
      <c r="G80" s="137"/>
      <c r="H80" s="22"/>
      <c r="I80" s="23"/>
      <c r="J80" s="22"/>
      <c r="K80" s="23"/>
      <c r="L80" s="24"/>
      <c r="M80" s="22"/>
      <c r="N80" s="22"/>
      <c r="O80" s="23"/>
      <c r="P80" s="23"/>
    </row>
    <row r="81" spans="2:16">
      <c r="B81" s="137"/>
      <c r="C81" s="137"/>
      <c r="D81" s="137"/>
      <c r="E81" s="137"/>
      <c r="F81" s="137"/>
      <c r="G81" s="137"/>
      <c r="H81" s="22"/>
      <c r="I81" s="23"/>
      <c r="J81" s="22"/>
      <c r="K81" s="23"/>
      <c r="L81" s="24"/>
      <c r="M81" s="22"/>
      <c r="N81" s="22"/>
      <c r="O81" s="23"/>
      <c r="P81" s="23"/>
    </row>
    <row r="82" spans="2:16">
      <c r="B82" s="25" t="s">
        <v>47</v>
      </c>
      <c r="C82" s="25" t="s">
        <v>48</v>
      </c>
      <c r="D82" s="25" t="s">
        <v>49</v>
      </c>
      <c r="E82" s="25" t="s">
        <v>50</v>
      </c>
      <c r="F82" s="25" t="s">
        <v>51</v>
      </c>
      <c r="G82" s="25" t="s">
        <v>52</v>
      </c>
      <c r="H82" s="25" t="s">
        <v>53</v>
      </c>
      <c r="I82" s="25" t="s">
        <v>54</v>
      </c>
      <c r="J82" s="25" t="s">
        <v>55</v>
      </c>
      <c r="K82" s="25" t="s">
        <v>56</v>
      </c>
      <c r="L82" s="25" t="s">
        <v>57</v>
      </c>
      <c r="M82" s="25" t="s">
        <v>58</v>
      </c>
      <c r="N82" s="145" t="s">
        <v>39</v>
      </c>
      <c r="O82" s="145"/>
      <c r="P82" s="23"/>
    </row>
    <row r="83" spans="2:16">
      <c r="B83" s="26" t="s">
        <v>18</v>
      </c>
      <c r="C83" s="26" t="s">
        <v>19</v>
      </c>
      <c r="D83" s="26" t="s">
        <v>20</v>
      </c>
      <c r="E83" s="26" t="s">
        <v>0</v>
      </c>
      <c r="F83" s="26" t="s">
        <v>6</v>
      </c>
      <c r="G83" s="26" t="s">
        <v>7</v>
      </c>
      <c r="H83" s="26" t="s">
        <v>9</v>
      </c>
      <c r="I83" s="26" t="s">
        <v>11</v>
      </c>
      <c r="J83" s="26" t="s">
        <v>12</v>
      </c>
      <c r="K83" s="26" t="s">
        <v>15</v>
      </c>
      <c r="L83" s="26" t="s">
        <v>16</v>
      </c>
      <c r="M83" s="26" t="s">
        <v>17</v>
      </c>
      <c r="N83" s="142" t="s">
        <v>10</v>
      </c>
      <c r="O83" s="142"/>
      <c r="P83" s="23"/>
    </row>
    <row r="84" spans="2:16">
      <c r="B84" s="140">
        <v>0.84899999999999998</v>
      </c>
      <c r="C84" s="140">
        <v>0.85099999999999998</v>
      </c>
      <c r="D84" s="140">
        <v>0.89100000000000001</v>
      </c>
      <c r="E84" s="140">
        <v>0.89600000000000002</v>
      </c>
      <c r="F84" s="138">
        <v>0.91800000000000004</v>
      </c>
      <c r="G84" s="138">
        <v>0.93600000000000005</v>
      </c>
      <c r="H84" s="138">
        <v>0.91900000000000004</v>
      </c>
      <c r="I84" s="138">
        <v>0.92900000000000005</v>
      </c>
      <c r="J84" s="138">
        <v>0.94299999999999995</v>
      </c>
      <c r="K84" s="138">
        <v>0.92900000000000005</v>
      </c>
      <c r="L84" s="138">
        <v>0.93300000000000005</v>
      </c>
      <c r="M84" s="138">
        <v>0.94499999999999995</v>
      </c>
      <c r="N84" s="146">
        <f>AVERAGE(B84:M85)</f>
        <v>0.9115833333333333</v>
      </c>
      <c r="O84" s="146"/>
      <c r="P84" s="23"/>
    </row>
    <row r="85" spans="2:16">
      <c r="B85" s="141"/>
      <c r="C85" s="141"/>
      <c r="D85" s="141"/>
      <c r="E85" s="141"/>
      <c r="F85" s="139"/>
      <c r="G85" s="139"/>
      <c r="H85" s="139"/>
      <c r="I85" s="139"/>
      <c r="J85" s="139"/>
      <c r="K85" s="139"/>
      <c r="L85" s="139"/>
      <c r="M85" s="139"/>
      <c r="N85" s="146"/>
      <c r="O85" s="146"/>
      <c r="P85" s="23"/>
    </row>
    <row r="86" spans="2:16">
      <c r="B86" s="27">
        <v>169</v>
      </c>
      <c r="C86" s="27">
        <v>169.4</v>
      </c>
      <c r="D86" s="27">
        <v>177.3</v>
      </c>
      <c r="E86" s="27">
        <v>178.4</v>
      </c>
      <c r="F86" s="28">
        <v>182.6</v>
      </c>
      <c r="G86" s="28">
        <v>186.2</v>
      </c>
      <c r="H86" s="28">
        <v>182.2</v>
      </c>
      <c r="I86" s="28">
        <v>184.6</v>
      </c>
      <c r="J86" s="28">
        <v>187.6</v>
      </c>
      <c r="K86" s="28">
        <v>185.3</v>
      </c>
      <c r="L86" s="28">
        <v>185.7</v>
      </c>
      <c r="M86" s="28">
        <v>188.1</v>
      </c>
      <c r="N86" s="135">
        <f>AVERAGE(C86:M86)</f>
        <v>182.49090909090907</v>
      </c>
      <c r="O86" s="136"/>
      <c r="P86" s="23"/>
    </row>
    <row r="87" spans="2:16">
      <c r="B87" s="29">
        <v>14</v>
      </c>
      <c r="C87" s="29">
        <v>22</v>
      </c>
      <c r="D87" s="29">
        <v>24</v>
      </c>
      <c r="E87" s="29">
        <v>22</v>
      </c>
      <c r="F87" s="29">
        <v>29</v>
      </c>
      <c r="G87" s="29">
        <v>15</v>
      </c>
      <c r="H87" s="29">
        <v>17</v>
      </c>
      <c r="I87" s="29">
        <v>22</v>
      </c>
      <c r="J87" s="29">
        <v>22</v>
      </c>
      <c r="K87" s="29">
        <v>19</v>
      </c>
      <c r="L87" s="29">
        <v>19</v>
      </c>
      <c r="M87" s="29">
        <v>24</v>
      </c>
      <c r="N87" s="135">
        <f>AVERAGE(C87:M87)</f>
        <v>21.363636363636363</v>
      </c>
      <c r="O87" s="136"/>
      <c r="P87" s="23"/>
    </row>
    <row r="88" spans="2:16">
      <c r="B88" s="29">
        <v>19</v>
      </c>
      <c r="C88" s="29">
        <v>17</v>
      </c>
      <c r="D88" s="29">
        <v>15</v>
      </c>
      <c r="E88" s="29">
        <v>21</v>
      </c>
      <c r="F88" s="29">
        <v>23</v>
      </c>
      <c r="G88" s="29">
        <v>16</v>
      </c>
      <c r="H88" s="29">
        <v>16</v>
      </c>
      <c r="I88" s="29">
        <v>23</v>
      </c>
      <c r="J88" s="29">
        <v>14</v>
      </c>
      <c r="K88" s="29">
        <v>18</v>
      </c>
      <c r="L88" s="29">
        <v>22</v>
      </c>
      <c r="M88" s="29">
        <v>27</v>
      </c>
      <c r="N88" s="135">
        <f>AVERAGE(C88:M88)</f>
        <v>19.272727272727273</v>
      </c>
      <c r="O88" s="136"/>
      <c r="P88" s="23"/>
    </row>
    <row r="89" spans="2:16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</row>
    <row r="90" spans="2:16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</row>
  </sheetData>
  <mergeCells count="200">
    <mergeCell ref="B74:C74"/>
    <mergeCell ref="P74:Q74"/>
    <mergeCell ref="B75:C75"/>
    <mergeCell ref="P75:Q75"/>
    <mergeCell ref="B76:C76"/>
    <mergeCell ref="P76:Q76"/>
    <mergeCell ref="P70:Q70"/>
    <mergeCell ref="B71:C71"/>
    <mergeCell ref="P71:Q71"/>
    <mergeCell ref="B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Q73"/>
    <mergeCell ref="B5:C5"/>
    <mergeCell ref="L6:L7"/>
    <mergeCell ref="M6:M7"/>
    <mergeCell ref="T5:U5"/>
    <mergeCell ref="G6:G7"/>
    <mergeCell ref="H6:H7"/>
    <mergeCell ref="I6:I7"/>
    <mergeCell ref="J6:J7"/>
    <mergeCell ref="K6:K7"/>
    <mergeCell ref="T6:U7"/>
    <mergeCell ref="S6:S7"/>
    <mergeCell ref="B6:C7"/>
    <mergeCell ref="R6:R7"/>
    <mergeCell ref="P6:P7"/>
    <mergeCell ref="Q6:Q7"/>
    <mergeCell ref="F6:F7"/>
    <mergeCell ref="E6:E7"/>
    <mergeCell ref="D6:D7"/>
    <mergeCell ref="N6:N7"/>
    <mergeCell ref="O6:O7"/>
    <mergeCell ref="B43:C43"/>
    <mergeCell ref="B38:C38"/>
    <mergeCell ref="P38:Q38"/>
    <mergeCell ref="P24:Q24"/>
    <mergeCell ref="D20:D21"/>
    <mergeCell ref="E20:E21"/>
    <mergeCell ref="F20:F21"/>
    <mergeCell ref="G20:G21"/>
    <mergeCell ref="P23:Q23"/>
    <mergeCell ref="K39:K40"/>
    <mergeCell ref="L39:L40"/>
    <mergeCell ref="M39:M40"/>
    <mergeCell ref="B23:C23"/>
    <mergeCell ref="B39:C40"/>
    <mergeCell ref="O20:O21"/>
    <mergeCell ref="K20:K21"/>
    <mergeCell ref="L20:L21"/>
    <mergeCell ref="J28:J29"/>
    <mergeCell ref="G28:G29"/>
    <mergeCell ref="H28:H29"/>
    <mergeCell ref="I28:I29"/>
    <mergeCell ref="P10:Q10"/>
    <mergeCell ref="P18:Q18"/>
    <mergeCell ref="P22:Q22"/>
    <mergeCell ref="H20:H21"/>
    <mergeCell ref="I20:I21"/>
    <mergeCell ref="O12:O13"/>
    <mergeCell ref="P12:Q13"/>
    <mergeCell ref="B19:C19"/>
    <mergeCell ref="K12:K13"/>
    <mergeCell ref="L12:L13"/>
    <mergeCell ref="M12:M13"/>
    <mergeCell ref="N12:N13"/>
    <mergeCell ref="P19:Q19"/>
    <mergeCell ref="B14:C14"/>
    <mergeCell ref="B15:C15"/>
    <mergeCell ref="B16:C16"/>
    <mergeCell ref="P11:Q11"/>
    <mergeCell ref="B12:C13"/>
    <mergeCell ref="D12:D13"/>
    <mergeCell ref="E12:E13"/>
    <mergeCell ref="F12:F13"/>
    <mergeCell ref="G12:G13"/>
    <mergeCell ref="H12:H13"/>
    <mergeCell ref="I12:I13"/>
    <mergeCell ref="B11:C11"/>
    <mergeCell ref="B24:C24"/>
    <mergeCell ref="P14:Q14"/>
    <mergeCell ref="P15:Q15"/>
    <mergeCell ref="P16:Q16"/>
    <mergeCell ref="M20:M21"/>
    <mergeCell ref="N20:N21"/>
    <mergeCell ref="K28:K29"/>
    <mergeCell ref="L28:L29"/>
    <mergeCell ref="M28:M29"/>
    <mergeCell ref="P26:Q26"/>
    <mergeCell ref="B27:C27"/>
    <mergeCell ref="P27:Q27"/>
    <mergeCell ref="B28:C29"/>
    <mergeCell ref="D28:D29"/>
    <mergeCell ref="E28:E29"/>
    <mergeCell ref="F28:F29"/>
    <mergeCell ref="B20:C21"/>
    <mergeCell ref="P20:Q21"/>
    <mergeCell ref="B22:C22"/>
    <mergeCell ref="J12:J13"/>
    <mergeCell ref="N28:N29"/>
    <mergeCell ref="O28:O29"/>
    <mergeCell ref="J20:J21"/>
    <mergeCell ref="G51:G52"/>
    <mergeCell ref="H51:H52"/>
    <mergeCell ref="P41:Q41"/>
    <mergeCell ref="P42:Q42"/>
    <mergeCell ref="P28:Q29"/>
    <mergeCell ref="B30:C30"/>
    <mergeCell ref="P30:Q30"/>
    <mergeCell ref="B31:C31"/>
    <mergeCell ref="P31:Q31"/>
    <mergeCell ref="N39:N40"/>
    <mergeCell ref="O39:O40"/>
    <mergeCell ref="P39:Q40"/>
    <mergeCell ref="H39:H40"/>
    <mergeCell ref="I39:I40"/>
    <mergeCell ref="J39:J40"/>
    <mergeCell ref="B41:C41"/>
    <mergeCell ref="D39:D40"/>
    <mergeCell ref="E39:E40"/>
    <mergeCell ref="F39:F40"/>
    <mergeCell ref="G39:G40"/>
    <mergeCell ref="B42:C42"/>
    <mergeCell ref="B32:C32"/>
    <mergeCell ref="P32:Q32"/>
    <mergeCell ref="P37:Q37"/>
    <mergeCell ref="B55:C55"/>
    <mergeCell ref="B54:C54"/>
    <mergeCell ref="O51:O52"/>
    <mergeCell ref="I51:I52"/>
    <mergeCell ref="J51:J52"/>
    <mergeCell ref="N82:O82"/>
    <mergeCell ref="N84:O85"/>
    <mergeCell ref="P55:Q55"/>
    <mergeCell ref="P43:Q43"/>
    <mergeCell ref="P49:Q49"/>
    <mergeCell ref="B50:C50"/>
    <mergeCell ref="P50:Q50"/>
    <mergeCell ref="B51:C52"/>
    <mergeCell ref="D51:D52"/>
    <mergeCell ref="E51:E52"/>
    <mergeCell ref="F51:F52"/>
    <mergeCell ref="P51:Q52"/>
    <mergeCell ref="B53:C53"/>
    <mergeCell ref="P53:Q53"/>
    <mergeCell ref="P54:Q54"/>
    <mergeCell ref="K51:K52"/>
    <mergeCell ref="L51:L52"/>
    <mergeCell ref="M51:M52"/>
    <mergeCell ref="N51:N52"/>
    <mergeCell ref="N87:O87"/>
    <mergeCell ref="N88:O88"/>
    <mergeCell ref="N86:O86"/>
    <mergeCell ref="B80:G81"/>
    <mergeCell ref="L84:L85"/>
    <mergeCell ref="M84:M85"/>
    <mergeCell ref="K84:K85"/>
    <mergeCell ref="B84:B85"/>
    <mergeCell ref="C84:C85"/>
    <mergeCell ref="D84:D85"/>
    <mergeCell ref="H84:H85"/>
    <mergeCell ref="I84:I85"/>
    <mergeCell ref="J84:J85"/>
    <mergeCell ref="N83:O83"/>
    <mergeCell ref="E84:E85"/>
    <mergeCell ref="F84:F85"/>
    <mergeCell ref="G84:G85"/>
    <mergeCell ref="B63:C63"/>
    <mergeCell ref="P63:Q63"/>
    <mergeCell ref="B64:C64"/>
    <mergeCell ref="P64:Q64"/>
    <mergeCell ref="B65:C65"/>
    <mergeCell ref="P65:Q65"/>
    <mergeCell ref="P59:Q59"/>
    <mergeCell ref="B60:C60"/>
    <mergeCell ref="P60:Q60"/>
    <mergeCell ref="B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P61:Q62"/>
  </mergeCells>
  <phoneticPr fontId="1"/>
  <pageMargins left="0.25" right="0.25" top="0.75" bottom="0.75" header="0.3" footer="0.3"/>
  <pageSetup paperSize="9" scale="53" orientation="portrait" r:id="rId1"/>
  <rowBreaks count="1" manualBreakCount="1">
    <brk id="58" max="16383" man="1"/>
  </rowBreaks>
  <colBreaks count="1" manualBreakCount="1">
    <brk id="1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23.3月入院状況 (人員数込み) </vt:lpstr>
      <vt:lpstr>23.4月入院状況 (人員数込み) </vt:lpstr>
      <vt:lpstr>病床利用率総計</vt:lpstr>
      <vt:lpstr>'23.3月入院状況 (人員数込み) '!Print_Area</vt:lpstr>
      <vt:lpstr>'23.4月入院状況 (人員数込み) 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健之</dc:creator>
  <cp:lastModifiedBy>佐藤　真一</cp:lastModifiedBy>
  <cp:lastPrinted>2023-03-23T23:09:05Z</cp:lastPrinted>
  <dcterms:created xsi:type="dcterms:W3CDTF">2016-12-12T01:10:39Z</dcterms:created>
  <dcterms:modified xsi:type="dcterms:W3CDTF">2023-04-04T23:17:49Z</dcterms:modified>
</cp:coreProperties>
</file>